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24226"/>
  <xr:revisionPtr revIDLastSave="0" documentId="13_ncr:1_{66A33E6A-45A7-4C7A-9848-D63F5B1485BB}" xr6:coauthVersionLast="47" xr6:coauthVersionMax="47" xr10:uidLastSave="{00000000-0000-0000-0000-000000000000}"/>
  <bookViews>
    <workbookView xWindow="-120" yWindow="-120" windowWidth="29040" windowHeight="15840" tabRatio="739" xr2:uid="{00000000-000D-0000-FFFF-FFFF00000000}"/>
  </bookViews>
  <sheets>
    <sheet name="付録10参考資料7" sheetId="7" r:id="rId1"/>
    <sheet name="付録10参考資料8-2" sheetId="5" r:id="rId2"/>
  </sheets>
  <definedNames>
    <definedName name="_xlnm.Print_Area" localSheetId="0">付録10参考資料7!$A$1:$L$29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F11" i="5" s="1"/>
  <c r="F7" i="5"/>
  <c r="G10" i="7"/>
  <c r="G11" i="7" s="1"/>
  <c r="G7" i="7"/>
  <c r="G12" i="7" s="1"/>
  <c r="D23" i="7" s="1"/>
  <c r="F12" i="5" l="1"/>
  <c r="G23" i="7"/>
  <c r="J23" i="7"/>
</calcChain>
</file>

<file path=xl/sharedStrings.xml><?xml version="1.0" encoding="utf-8"?>
<sst xmlns="http://schemas.openxmlformats.org/spreadsheetml/2006/main" count="89" uniqueCount="61">
  <si>
    <t>個数</t>
    <rPh sb="0" eb="2">
      <t>コスウ</t>
    </rPh>
    <phoneticPr fontId="1"/>
  </si>
  <si>
    <t>総放射能量</t>
    <rPh sb="0" eb="1">
      <t>ソウ</t>
    </rPh>
    <rPh sb="1" eb="4">
      <t>ホウシャノウ</t>
    </rPh>
    <rPh sb="4" eb="5">
      <t>リョウ</t>
    </rPh>
    <phoneticPr fontId="1"/>
  </si>
  <si>
    <t>距離（m）</t>
    <rPh sb="0" eb="2">
      <t>キョリ</t>
    </rPh>
    <phoneticPr fontId="1"/>
  </si>
  <si>
    <t>皮膚の等価線量</t>
    <rPh sb="0" eb="2">
      <t>ヒフ</t>
    </rPh>
    <rPh sb="3" eb="5">
      <t>トウカ</t>
    </rPh>
    <rPh sb="5" eb="7">
      <t>センリョウ</t>
    </rPh>
    <phoneticPr fontId="1"/>
  </si>
  <si>
    <t>放射線診療従事者の線量限度</t>
    <rPh sb="0" eb="3">
      <t>ホウシャセン</t>
    </rPh>
    <rPh sb="3" eb="5">
      <t>シンリョウ</t>
    </rPh>
    <rPh sb="5" eb="8">
      <t>ジュウジシャ</t>
    </rPh>
    <rPh sb="9" eb="11">
      <t>センリョウ</t>
    </rPh>
    <rPh sb="11" eb="13">
      <t>ゲンド</t>
    </rPh>
    <phoneticPr fontId="1"/>
  </si>
  <si>
    <t>死亡時（前立腺ごと取りだす）</t>
    <rPh sb="0" eb="3">
      <t>シボウジ</t>
    </rPh>
    <rPh sb="4" eb="7">
      <t>ゼンリツセン</t>
    </rPh>
    <rPh sb="9" eb="10">
      <t>ト</t>
    </rPh>
    <phoneticPr fontId="1"/>
  </si>
  <si>
    <t>500mSv</t>
    <phoneticPr fontId="1"/>
  </si>
  <si>
    <t>検定日</t>
    <rPh sb="0" eb="2">
      <t>ケンテイ</t>
    </rPh>
    <rPh sb="2" eb="3">
      <t>ビ</t>
    </rPh>
    <phoneticPr fontId="1"/>
  </si>
  <si>
    <t>年　　月　　日　</t>
    <rPh sb="0" eb="1">
      <t>ネン</t>
    </rPh>
    <rPh sb="3" eb="4">
      <t>ガツ</t>
    </rPh>
    <rPh sb="6" eb="7">
      <t>ヒ</t>
    </rPh>
    <phoneticPr fontId="1"/>
  </si>
  <si>
    <t>規格（11.0、13.1、15.3）MBq</t>
    <rPh sb="0" eb="2">
      <t>キカク</t>
    </rPh>
    <phoneticPr fontId="1"/>
  </si>
  <si>
    <t>　</t>
    <phoneticPr fontId="1"/>
  </si>
  <si>
    <t>【　例　】</t>
    <rPh sb="2" eb="3">
      <t>レイ</t>
    </rPh>
    <phoneticPr fontId="1"/>
  </si>
  <si>
    <r>
      <t>60</t>
    </r>
    <r>
      <rPr>
        <sz val="11"/>
        <rFont val="ＭＳ Ｐゴシック"/>
        <family val="3"/>
        <charset val="128"/>
      </rPr>
      <t>個</t>
    </r>
    <rPh sb="2" eb="3">
      <t>コ</t>
    </rPh>
    <phoneticPr fontId="1"/>
  </si>
  <si>
    <r>
      <t>59.4</t>
    </r>
    <r>
      <rPr>
        <sz val="11"/>
        <rFont val="ＭＳ Ｐゴシック"/>
        <family val="3"/>
        <charset val="128"/>
      </rPr>
      <t>日</t>
    </r>
    <rPh sb="4" eb="5">
      <t>ヒ</t>
    </rPh>
    <phoneticPr fontId="1"/>
  </si>
  <si>
    <t>＊記入</t>
    <rPh sb="1" eb="3">
      <t>キニュウ</t>
    </rPh>
    <phoneticPr fontId="1"/>
  </si>
  <si>
    <r>
      <t>67</t>
    </r>
    <r>
      <rPr>
        <sz val="11"/>
        <rFont val="ＭＳ Ｐゴシック"/>
        <family val="3"/>
        <charset val="128"/>
      </rPr>
      <t>日</t>
    </r>
    <phoneticPr fontId="1"/>
  </si>
  <si>
    <t>減衰計算後の放射能量</t>
    <rPh sb="0" eb="2">
      <t>ゲンスイ</t>
    </rPh>
    <rPh sb="2" eb="4">
      <t>ケイサン</t>
    </rPh>
    <rPh sb="4" eb="5">
      <t>ゴ</t>
    </rPh>
    <rPh sb="6" eb="9">
      <t>ホウシャノウ</t>
    </rPh>
    <rPh sb="9" eb="10">
      <t>リョウ</t>
    </rPh>
    <phoneticPr fontId="1"/>
  </si>
  <si>
    <t>減衰計算処理したい日時</t>
    <rPh sb="0" eb="2">
      <t>ゲンスイ</t>
    </rPh>
    <rPh sb="2" eb="4">
      <t>ケイサン</t>
    </rPh>
    <rPh sb="4" eb="6">
      <t>ショリ</t>
    </rPh>
    <rPh sb="9" eb="11">
      <t>ニチジ</t>
    </rPh>
    <phoneticPr fontId="1"/>
  </si>
  <si>
    <t>減衰計算処理したい日時</t>
  </si>
  <si>
    <t>実効線量（全身）</t>
    <rPh sb="0" eb="2">
      <t>ジッコウ</t>
    </rPh>
    <rPh sb="2" eb="4">
      <t>センリョウ</t>
    </rPh>
    <rPh sb="5" eb="7">
      <t>ゼンシン</t>
    </rPh>
    <phoneticPr fontId="1"/>
  </si>
  <si>
    <t>経過日数</t>
    <rPh sb="0" eb="2">
      <t>ケイカ</t>
    </rPh>
    <rPh sb="2" eb="4">
      <t>ニッスウ</t>
    </rPh>
    <phoneticPr fontId="1"/>
  </si>
  <si>
    <r>
      <t>*記入用セル</t>
    </r>
    <r>
      <rPr>
        <b/>
        <sz val="11"/>
        <rFont val="ＭＳ Ｐゴシック"/>
        <family val="3"/>
        <charset val="128"/>
      </rPr>
      <t>に数値を記入することより、自動的に被ばく線量（全身、皮膚）が計算されます。</t>
    </r>
    <rPh sb="1" eb="3">
      <t>キニュウ</t>
    </rPh>
    <rPh sb="3" eb="4">
      <t>ヨウ</t>
    </rPh>
    <rPh sb="7" eb="9">
      <t>スウチ</t>
    </rPh>
    <rPh sb="10" eb="12">
      <t>キニュウ</t>
    </rPh>
    <rPh sb="19" eb="22">
      <t>ジドウテキ</t>
    </rPh>
    <rPh sb="23" eb="24">
      <t>ヒ</t>
    </rPh>
    <rPh sb="26" eb="28">
      <t>センリョウ</t>
    </rPh>
    <rPh sb="29" eb="31">
      <t>ゼンシン</t>
    </rPh>
    <rPh sb="32" eb="34">
      <t>ヒフ</t>
    </rPh>
    <rPh sb="36" eb="38">
      <t>ケイサン</t>
    </rPh>
    <phoneticPr fontId="1"/>
  </si>
  <si>
    <t>【　例　】**</t>
    <rPh sb="2" eb="3">
      <t>レイ</t>
    </rPh>
    <phoneticPr fontId="1"/>
  </si>
  <si>
    <t>計算結果</t>
    <rPh sb="0" eb="2">
      <t>ケイサン</t>
    </rPh>
    <rPh sb="2" eb="4">
      <t>ケッカ</t>
    </rPh>
    <phoneticPr fontId="1"/>
  </si>
  <si>
    <t>*記入用セルに必要なデータを入れてください。</t>
    <rPh sb="1" eb="3">
      <t>キニュウ</t>
    </rPh>
    <rPh sb="3" eb="4">
      <t>ヨウ</t>
    </rPh>
    <rPh sb="7" eb="9">
      <t>ヒツヨウ</t>
    </rPh>
    <rPh sb="14" eb="15">
      <t>イ</t>
    </rPh>
    <phoneticPr fontId="1"/>
  </si>
  <si>
    <t>半減期による減衰補正</t>
    <rPh sb="0" eb="3">
      <t>ハンゲンキ</t>
    </rPh>
    <rPh sb="6" eb="8">
      <t>ゲンスイ</t>
    </rPh>
    <rPh sb="8" eb="10">
      <t>ホセイ</t>
    </rPh>
    <phoneticPr fontId="1"/>
  </si>
  <si>
    <t>実効線量限度(全身)</t>
    <rPh sb="0" eb="2">
      <t>ジッコウ</t>
    </rPh>
    <rPh sb="2" eb="4">
      <t>センリョウ</t>
    </rPh>
    <rPh sb="4" eb="6">
      <t>ゲンド</t>
    </rPh>
    <rPh sb="7" eb="9">
      <t>ゼンシン</t>
    </rPh>
    <phoneticPr fontId="1"/>
  </si>
  <si>
    <r>
      <t xml:space="preserve">        </t>
    </r>
    <r>
      <rPr>
        <sz val="9"/>
        <rFont val="ＭＳ Ｐゴシック"/>
        <family val="3"/>
        <charset val="128"/>
      </rPr>
      <t>*妊娠する可能性がないと診断された女性及び妊娠する意思がない旨を管理者に書面で申し出た女性に関しては男性と同値</t>
    </r>
    <phoneticPr fontId="1"/>
  </si>
  <si>
    <t>医療関係者の被ばく計算見本</t>
    <rPh sb="0" eb="2">
      <t>イリョウ</t>
    </rPh>
    <rPh sb="2" eb="5">
      <t>カンケイシャ</t>
    </rPh>
    <rPh sb="6" eb="7">
      <t>ヒ</t>
    </rPh>
    <rPh sb="9" eb="11">
      <t>ケイサン</t>
    </rPh>
    <rPh sb="11" eb="13">
      <t>ミホン</t>
    </rPh>
    <phoneticPr fontId="1"/>
  </si>
  <si>
    <t>総放射能</t>
    <rPh sb="0" eb="1">
      <t>ソウ</t>
    </rPh>
    <rPh sb="1" eb="4">
      <t>ホウシャノウ</t>
    </rPh>
    <phoneticPr fontId="1"/>
  </si>
  <si>
    <t>摘出時点の放射能</t>
    <rPh sb="0" eb="2">
      <t>テキシュツ</t>
    </rPh>
    <rPh sb="2" eb="4">
      <t>ジテン</t>
    </rPh>
    <rPh sb="5" eb="8">
      <t>ホウシャノウ</t>
    </rPh>
    <phoneticPr fontId="1"/>
  </si>
  <si>
    <r>
      <rPr>
        <vertAlign val="superscript"/>
        <sz val="11"/>
        <rFont val="ＭＳ Ｐゴシック"/>
        <family val="3"/>
        <charset val="128"/>
      </rPr>
      <t>125</t>
    </r>
    <r>
      <rPr>
        <sz val="11"/>
        <rFont val="ＭＳ Ｐゴシック"/>
        <family val="3"/>
        <charset val="128"/>
      </rPr>
      <t>I半減期</t>
    </r>
    <rPh sb="4" eb="7">
      <t>ハンゲンキ</t>
    </rPh>
    <phoneticPr fontId="1"/>
  </si>
  <si>
    <t>皮膚の
等価線量限度</t>
    <rPh sb="0" eb="2">
      <t>ヒフ</t>
    </rPh>
    <rPh sb="4" eb="6">
      <t>トウカ</t>
    </rPh>
    <rPh sb="6" eb="8">
      <t>センリョウ</t>
    </rPh>
    <rPh sb="8" eb="10">
      <t>ゲンド</t>
    </rPh>
    <phoneticPr fontId="1"/>
  </si>
  <si>
    <t>年　　月　　日</t>
    <rPh sb="0" eb="1">
      <t>ネン</t>
    </rPh>
    <rPh sb="3" eb="4">
      <t>ガツ</t>
    </rPh>
    <rPh sb="6" eb="7">
      <t>ヒ</t>
    </rPh>
    <phoneticPr fontId="1"/>
  </si>
  <si>
    <t>年　　月　　日</t>
    <phoneticPr fontId="1"/>
  </si>
  <si>
    <t>59.4日</t>
    <phoneticPr fontId="1"/>
  </si>
  <si>
    <t>医師（10/19）　　【　例　】**
（359.6MBq　/　2000MBq　=　0.1798）</t>
    <rPh sb="0" eb="2">
      <t>イシ</t>
    </rPh>
    <phoneticPr fontId="1"/>
  </si>
  <si>
    <t>0.1798ｘ0.10
＝0.018</t>
    <phoneticPr fontId="1"/>
  </si>
  <si>
    <t>0.1798ｘ1.26
＝0.23</t>
    <phoneticPr fontId="1"/>
  </si>
  <si>
    <r>
      <t>算出係数 E =
A x B x D</t>
    </r>
    <r>
      <rPr>
        <sz val="11"/>
        <rFont val="ＭＳ Ｐゴシック"/>
        <family val="3"/>
        <charset val="128"/>
      </rPr>
      <t>/2000</t>
    </r>
    <phoneticPr fontId="1"/>
  </si>
  <si>
    <r>
      <t>ガイドライン　第</t>
    </r>
    <r>
      <rPr>
        <sz val="11"/>
        <rFont val="ＭＳ Ｐゴシック"/>
        <family val="3"/>
        <charset val="128"/>
      </rPr>
      <t>六版より（医師の場合）
摘出時の放射能が2,000MBｑの場合</t>
    </r>
    <rPh sb="8" eb="10">
      <t>ロクハン</t>
    </rPh>
    <rPh sb="13" eb="15">
      <t>イシ</t>
    </rPh>
    <rPh sb="16" eb="18">
      <t>バアイ</t>
    </rPh>
    <rPh sb="20" eb="22">
      <t>テキシュツ</t>
    </rPh>
    <rPh sb="22" eb="23">
      <t>ジ</t>
    </rPh>
    <rPh sb="24" eb="27">
      <t>ホウシャノウ</t>
    </rPh>
    <rPh sb="37" eb="39">
      <t>バアイ</t>
    </rPh>
    <phoneticPr fontId="1"/>
  </si>
  <si>
    <r>
      <t>「シード線源による前立腺永久挿入密封小線源治療の安全管理に関するガイドライン　</t>
    </r>
    <r>
      <rPr>
        <sz val="11"/>
        <rFont val="ＭＳ Ｐゴシック"/>
        <family val="3"/>
        <charset val="128"/>
      </rPr>
      <t>第六版」より</t>
    </r>
    <rPh sb="4" eb="5">
      <t>セン</t>
    </rPh>
    <rPh sb="5" eb="6">
      <t>ゲン</t>
    </rPh>
    <rPh sb="9" eb="12">
      <t>ゼンリツセン</t>
    </rPh>
    <rPh sb="12" eb="14">
      <t>エイキュウ</t>
    </rPh>
    <rPh sb="14" eb="16">
      <t>ソウニュウ</t>
    </rPh>
    <rPh sb="16" eb="18">
      <t>ミップウ</t>
    </rPh>
    <rPh sb="18" eb="19">
      <t>ショウ</t>
    </rPh>
    <rPh sb="19" eb="20">
      <t>セン</t>
    </rPh>
    <rPh sb="20" eb="21">
      <t>ゲン</t>
    </rPh>
    <rPh sb="21" eb="23">
      <t>チリョウ</t>
    </rPh>
    <rPh sb="24" eb="26">
      <t>アンゼン</t>
    </rPh>
    <rPh sb="26" eb="28">
      <t>カンリ</t>
    </rPh>
    <rPh sb="29" eb="30">
      <t>カン</t>
    </rPh>
    <rPh sb="39" eb="40">
      <t>ダイ</t>
    </rPh>
    <rPh sb="40" eb="41">
      <t>ロク</t>
    </rPh>
    <rPh sb="41" eb="42">
      <t>ハン</t>
    </rPh>
    <phoneticPr fontId="1"/>
  </si>
  <si>
    <t>**【　例　】は、2018年8月13日に挿入し2018年10月19日に摘出したときの値で計算しました。</t>
    <rPh sb="13" eb="14">
      <t>ネン</t>
    </rPh>
    <rPh sb="15" eb="16">
      <t>ガツ</t>
    </rPh>
    <rPh sb="18" eb="19">
      <t>ニチ</t>
    </rPh>
    <rPh sb="20" eb="22">
      <t>ソウニュウ</t>
    </rPh>
    <rPh sb="27" eb="28">
      <t>ネン</t>
    </rPh>
    <rPh sb="44" eb="46">
      <t>ケイサン</t>
    </rPh>
    <phoneticPr fontId="1"/>
  </si>
  <si>
    <r>
      <t>「2-6-3死亡時の対応」表7「放射線診療従事者の被ばく</t>
    </r>
    <r>
      <rPr>
        <b/>
        <sz val="11"/>
        <rFont val="ＭＳ Ｐゴシック"/>
        <family val="3"/>
        <charset val="128"/>
      </rPr>
      <t>（2,000MBq の</t>
    </r>
    <r>
      <rPr>
        <b/>
        <vertAlign val="superscript"/>
        <sz val="11"/>
        <rFont val="ＭＳ Ｐゴシック"/>
        <family val="3"/>
        <charset val="128"/>
      </rPr>
      <t>125</t>
    </r>
    <r>
      <rPr>
        <b/>
        <sz val="11"/>
        <rFont val="ＭＳ Ｐゴシック"/>
        <family val="3"/>
        <charset val="128"/>
      </rPr>
      <t>Iシード線源で前立腺を治療後すぐに摘出を行った場合）</t>
    </r>
    <r>
      <rPr>
        <sz val="11"/>
        <rFont val="ＭＳ Ｐゴシック"/>
        <family val="3"/>
        <charset val="128"/>
      </rPr>
      <t>」</t>
    </r>
    <rPh sb="6" eb="8">
      <t>シボウ</t>
    </rPh>
    <rPh sb="8" eb="9">
      <t>ジ</t>
    </rPh>
    <rPh sb="10" eb="12">
      <t>タイオウ</t>
    </rPh>
    <rPh sb="13" eb="14">
      <t>ヒョウ</t>
    </rPh>
    <rPh sb="16" eb="19">
      <t>ホウシャセン</t>
    </rPh>
    <rPh sb="19" eb="21">
      <t>シンリョウ</t>
    </rPh>
    <rPh sb="21" eb="24">
      <t>ジュウジシャ</t>
    </rPh>
    <rPh sb="25" eb="26">
      <t>ヒ</t>
    </rPh>
    <rPh sb="46" eb="48">
      <t>センゲン</t>
    </rPh>
    <rPh sb="49" eb="52">
      <t>ゼンリツセン</t>
    </rPh>
    <rPh sb="53" eb="56">
      <t>チリョウゴ</t>
    </rPh>
    <rPh sb="59" eb="61">
      <t>テキシュツ</t>
    </rPh>
    <rPh sb="62" eb="63">
      <t>オコナ</t>
    </rPh>
    <rPh sb="65" eb="67">
      <t>バアイ</t>
    </rPh>
    <phoneticPr fontId="1"/>
  </si>
  <si>
    <r>
      <rPr>
        <vertAlign val="superscript"/>
        <sz val="11"/>
        <rFont val="ＭＳ Ｐゴシック"/>
        <family val="3"/>
        <charset val="128"/>
      </rPr>
      <t>125</t>
    </r>
    <r>
      <rPr>
        <sz val="11"/>
        <rFont val="ＭＳ Ｐゴシック"/>
        <family val="3"/>
        <charset val="128"/>
      </rPr>
      <t>I減衰計算表</t>
    </r>
    <phoneticPr fontId="1"/>
  </si>
  <si>
    <r>
      <t>59.4</t>
    </r>
    <r>
      <rPr>
        <sz val="11"/>
        <rFont val="ＭＳ Ｐゴシック"/>
        <family val="3"/>
        <charset val="128"/>
      </rPr>
      <t>日</t>
    </r>
    <rPh sb="4" eb="5">
      <t>ニチ</t>
    </rPh>
    <phoneticPr fontId="1"/>
  </si>
  <si>
    <r>
      <t>13.1</t>
    </r>
    <r>
      <rPr>
        <sz val="11"/>
        <rFont val="ＭＳ Ｐゴシック"/>
        <family val="3"/>
        <charset val="128"/>
      </rPr>
      <t xml:space="preserve"> MBq</t>
    </r>
    <phoneticPr fontId="1"/>
  </si>
  <si>
    <r>
      <t xml:space="preserve">A x B x D </t>
    </r>
    <r>
      <rPr>
        <sz val="11"/>
        <rFont val="ＭＳ Ｐゴシック"/>
        <family val="3"/>
        <charset val="128"/>
      </rPr>
      <t>MBq</t>
    </r>
    <phoneticPr fontId="1"/>
  </si>
  <si>
    <r>
      <t xml:space="preserve">A  </t>
    </r>
    <r>
      <rPr>
        <sz val="11"/>
        <rFont val="ＭＳ Ｐゴシック"/>
        <family val="3"/>
        <charset val="128"/>
      </rPr>
      <t>MBq</t>
    </r>
    <phoneticPr fontId="1"/>
  </si>
  <si>
    <r>
      <t>786</t>
    </r>
    <r>
      <rPr>
        <sz val="11"/>
        <rFont val="ＭＳ Ｐゴシック"/>
        <family val="3"/>
        <charset val="128"/>
      </rPr>
      <t xml:space="preserve"> MBq</t>
    </r>
    <phoneticPr fontId="1"/>
  </si>
  <si>
    <r>
      <t>359.6</t>
    </r>
    <r>
      <rPr>
        <sz val="11"/>
        <color rgb="FFFF0000"/>
        <rFont val="ＭＳ Ｐゴシック"/>
        <family val="3"/>
        <charset val="128"/>
      </rPr>
      <t xml:space="preserve"> </t>
    </r>
    <r>
      <rPr>
        <sz val="11"/>
        <color indexed="10"/>
        <rFont val="ＭＳ Ｐゴシック"/>
        <family val="3"/>
        <charset val="128"/>
      </rPr>
      <t>MBq</t>
    </r>
    <phoneticPr fontId="1"/>
  </si>
  <si>
    <r>
      <t xml:space="preserve">A x B x D  </t>
    </r>
    <r>
      <rPr>
        <sz val="11"/>
        <rFont val="ＭＳ Ｐゴシック"/>
        <family val="3"/>
        <charset val="128"/>
      </rPr>
      <t>MBq</t>
    </r>
    <phoneticPr fontId="1"/>
  </si>
  <si>
    <t xml:space="preserve">D      </t>
    <phoneticPr fontId="1"/>
  </si>
  <si>
    <r>
      <t>C</t>
    </r>
    <r>
      <rPr>
        <sz val="11"/>
        <rFont val="ＭＳ Ｐゴシック"/>
        <family val="3"/>
        <charset val="128"/>
      </rPr>
      <t xml:space="preserve">    日</t>
    </r>
    <rPh sb="5" eb="6">
      <t>ニチ</t>
    </rPh>
    <phoneticPr fontId="1"/>
  </si>
  <si>
    <r>
      <t xml:space="preserve">B    </t>
    </r>
    <r>
      <rPr>
        <sz val="11"/>
        <rFont val="ＭＳ Ｐゴシック"/>
        <family val="3"/>
        <charset val="128"/>
      </rPr>
      <t>個</t>
    </r>
    <rPh sb="5" eb="6">
      <t>コ</t>
    </rPh>
    <phoneticPr fontId="1"/>
  </si>
  <si>
    <r>
      <t xml:space="preserve">A x B  </t>
    </r>
    <r>
      <rPr>
        <sz val="11"/>
        <rFont val="ＭＳ Ｐゴシック"/>
        <family val="3"/>
        <charset val="128"/>
      </rPr>
      <t>MBq</t>
    </r>
    <phoneticPr fontId="1"/>
  </si>
  <si>
    <r>
      <t xml:space="preserve">C    </t>
    </r>
    <r>
      <rPr>
        <sz val="11"/>
        <rFont val="ＭＳ Ｐゴシック"/>
        <family val="3"/>
        <charset val="128"/>
      </rPr>
      <t>日</t>
    </r>
    <rPh sb="5" eb="6">
      <t>ニチ</t>
    </rPh>
    <phoneticPr fontId="1"/>
  </si>
  <si>
    <t>D　   　</t>
    <phoneticPr fontId="1"/>
  </si>
  <si>
    <t>時間（h）</t>
    <rPh sb="0" eb="2">
      <t>ジカン</t>
    </rPh>
    <phoneticPr fontId="1"/>
  </si>
  <si>
    <t>被ばく線量
（mSv）</t>
    <rPh sb="0" eb="1">
      <t>ヒ</t>
    </rPh>
    <rPh sb="3" eb="5">
      <t>センリョウ</t>
    </rPh>
    <phoneticPr fontId="1"/>
  </si>
  <si>
    <r>
      <t>男性
100mSv/5年
50mSv/年
女性</t>
    </r>
    <r>
      <rPr>
        <vertAlign val="superscript"/>
        <sz val="11"/>
        <rFont val="ＭＳ Ｐゴシック"/>
        <family val="3"/>
        <charset val="128"/>
      </rPr>
      <t>*</t>
    </r>
    <r>
      <rPr>
        <sz val="11"/>
        <rFont val="ＭＳ Ｐゴシック"/>
        <family val="3"/>
        <charset val="128"/>
      </rPr>
      <t xml:space="preserve">
100mSv/5年
50mSv/年
5mSv/3月</t>
    </r>
    <rPh sb="0" eb="2">
      <t>ダンセイ</t>
    </rPh>
    <rPh sb="11" eb="12">
      <t>ネン</t>
    </rPh>
    <rPh sb="22" eb="24">
      <t>ジョセイ</t>
    </rPh>
    <rPh sb="50" eb="51">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</si>
</sst>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14">
    <font>
      <sz val="11"/>
      <name val="ＭＳ Ｐゴシック"/>
      <family val="3"/>
      <charset val="128"/>
    </font>
    <font>
      <sz val="6"/>
      <name val="ＭＳ Ｐゴシック"/>
      <family val="3"/>
      <charset val="128"/>
    </font>
    <font>
      <sz val="11"/>
      <color indexed="10"/>
      <name val="ＭＳ Ｐゴシック"/>
      <family val="3"/>
      <charset val="128"/>
    </font>
    <font>
      <b/>
      <sz val="11"/>
      <color indexed="10"/>
      <name val="ＭＳ Ｐゴシック"/>
      <family val="3"/>
      <charset val="128"/>
    </font>
    <font>
      <b/>
      <sz val="11"/>
      <name val="ＭＳ Ｐゴシック"/>
      <family val="3"/>
      <charset val="128"/>
    </font>
    <font>
      <b/>
      <sz val="14"/>
      <name val="ＭＳ Ｐゴシック"/>
      <family val="3"/>
      <charset val="128"/>
    </font>
    <font>
      <b/>
      <sz val="11"/>
      <color indexed="12"/>
      <name val="ＭＳ Ｐゴシック"/>
      <family val="3"/>
      <charset val="128"/>
    </font>
    <font>
      <b/>
      <sz val="11"/>
      <color indexed="58"/>
      <name val="ＭＳ Ｐゴシック"/>
      <family val="3"/>
      <charset val="128"/>
    </font>
    <font>
      <b/>
      <sz val="11"/>
      <color indexed="59"/>
      <name val="ＭＳ Ｐゴシック"/>
      <family val="3"/>
      <charset val="128"/>
    </font>
    <font>
      <vertAlign val="superscript"/>
      <sz val="11"/>
      <name val="ＭＳ Ｐゴシック"/>
      <family val="3"/>
      <charset val="128"/>
    </font>
    <font>
      <sz val="9"/>
      <name val="ＭＳ Ｐゴシック"/>
      <family val="3"/>
      <charset val="128"/>
    </font>
    <font>
      <b/>
      <vertAlign val="superscript"/>
      <sz val="11"/>
      <name val="ＭＳ Ｐゴシック"/>
      <family val="3"/>
      <charset val="128"/>
    </font>
    <font>
      <b/>
      <sz val="11"/>
      <color rgb="FFFF0000"/>
      <name val="ＭＳ Ｐゴシック"/>
      <family val="3"/>
      <charset val="128"/>
    </font>
    <font>
      <sz val="11"/>
      <color rgb="FFFF0000"/>
      <name val="ＭＳ Ｐゴシック"/>
      <family val="3"/>
      <charset val="128"/>
    </font>
  </fonts>
  <fills count="12">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lightDown">
        <fgColor theme="8" tint="0.39994506668294322"/>
        <bgColor indexed="65"/>
      </patternFill>
    </fill>
    <fill>
      <patternFill patternType="solid">
        <fgColor rgb="FFFFFF00"/>
        <bgColor rgb="FFFFCC00"/>
      </patternFill>
    </fill>
    <fill>
      <patternFill patternType="solid">
        <fgColor rgb="FFFFFF00"/>
        <bgColor theme="0"/>
      </patternFill>
    </fill>
    <fill>
      <patternFill patternType="mediumGray">
        <fgColor rgb="FF660066"/>
      </patternFill>
    </fill>
    <fill>
      <patternFill patternType="lightDown">
        <fgColor rgb="FF00B0F0"/>
      </patternFill>
    </fill>
    <fill>
      <patternFill patternType="mediumGray">
        <fgColor rgb="FF7030A0"/>
      </patternFill>
    </fill>
    <fill>
      <patternFill patternType="lightUp">
        <fgColor rgb="FFFFFF00"/>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2">
    <xf numFmtId="0" fontId="0" fillId="0" borderId="0" xfId="0"/>
    <xf numFmtId="0" fontId="0" fillId="0" borderId="1" xfId="0"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2" xfId="0" applyBorder="1" applyAlignment="1">
      <alignment vertical="center"/>
    </xf>
    <xf numFmtId="0" fontId="3" fillId="0" borderId="0" xfId="0" applyFont="1" applyAlignment="1">
      <alignment vertical="center"/>
    </xf>
    <xf numFmtId="0" fontId="0" fillId="0" borderId="3" xfId="0" applyBorder="1" applyAlignment="1">
      <alignment vertical="center"/>
    </xf>
    <xf numFmtId="0" fontId="6" fillId="0" borderId="0" xfId="0" applyFont="1" applyAlignment="1">
      <alignment vertical="center"/>
    </xf>
    <xf numFmtId="0" fontId="0" fillId="2" borderId="1" xfId="0" applyFill="1" applyBorder="1" applyAlignment="1">
      <alignment vertical="center" wrapText="1"/>
    </xf>
    <xf numFmtId="14" fontId="4" fillId="4" borderId="1" xfId="0" applyNumberFormat="1" applyFont="1" applyFill="1" applyBorder="1" applyAlignment="1">
      <alignment vertical="center"/>
    </xf>
    <xf numFmtId="0" fontId="0" fillId="0" borderId="2" xfId="0" applyBorder="1"/>
    <xf numFmtId="0" fontId="0" fillId="0" borderId="3" xfId="0" applyBorder="1" applyAlignment="1">
      <alignment horizontal="right" wrapText="1"/>
    </xf>
    <xf numFmtId="0" fontId="12" fillId="5" borderId="1" xfId="0" applyFont="1" applyFill="1" applyBorder="1" applyAlignment="1">
      <alignment vertical="center"/>
    </xf>
    <xf numFmtId="0" fontId="4" fillId="5" borderId="1" xfId="0" applyFont="1" applyFill="1" applyBorder="1" applyAlignment="1">
      <alignment vertical="center"/>
    </xf>
    <xf numFmtId="0" fontId="3" fillId="5" borderId="1" xfId="0" applyFont="1" applyFill="1" applyBorder="1" applyAlignment="1">
      <alignment vertical="center" wrapText="1"/>
    </xf>
    <xf numFmtId="0" fontId="0" fillId="6" borderId="1" xfId="0" applyFill="1" applyBorder="1" applyAlignment="1">
      <alignment vertical="center"/>
    </xf>
    <xf numFmtId="0" fontId="4" fillId="7" borderId="1" xfId="0" applyFont="1" applyFill="1" applyBorder="1" applyAlignment="1">
      <alignment horizontal="right" vertical="center" wrapText="1"/>
    </xf>
    <xf numFmtId="0" fontId="4" fillId="7" borderId="1" xfId="0" applyFont="1" applyFill="1" applyBorder="1" applyAlignment="1">
      <alignment vertical="center"/>
    </xf>
    <xf numFmtId="14" fontId="4" fillId="0" borderId="0" xfId="0" applyNumberFormat="1" applyFont="1" applyAlignment="1">
      <alignment vertical="center"/>
    </xf>
    <xf numFmtId="0" fontId="3" fillId="0" borderId="0" xfId="0" applyFont="1" applyAlignment="1">
      <alignment horizontal="center" vertical="center"/>
    </xf>
    <xf numFmtId="0" fontId="0" fillId="0" borderId="1" xfId="0" applyBorder="1" applyAlignment="1">
      <alignment horizontal="right" vertical="center" shrinkToFit="1"/>
    </xf>
    <xf numFmtId="14" fontId="4" fillId="5" borderId="4" xfId="0" applyNumberFormat="1" applyFont="1" applyFill="1" applyBorder="1" applyAlignment="1">
      <alignment vertical="center" shrinkToFit="1"/>
    </xf>
    <xf numFmtId="14" fontId="4" fillId="4" borderId="1" xfId="0" applyNumberFormat="1" applyFont="1" applyFill="1" applyBorder="1" applyAlignment="1">
      <alignment vertical="center" shrinkToFit="1"/>
    </xf>
    <xf numFmtId="0" fontId="4" fillId="0" borderId="1" xfId="0" applyFont="1" applyBorder="1" applyAlignment="1">
      <alignment horizontal="right" vertical="center" shrinkToFit="1"/>
    </xf>
    <xf numFmtId="0" fontId="4" fillId="5" borderId="4" xfId="0" applyFont="1" applyFill="1" applyBorder="1" applyAlignment="1">
      <alignment horizontal="right" vertical="center" shrinkToFit="1"/>
    </xf>
    <xf numFmtId="0" fontId="3" fillId="4" borderId="1" xfId="0" applyFont="1" applyFill="1" applyBorder="1" applyAlignment="1">
      <alignment horizontal="right" vertical="center" shrinkToFit="1"/>
    </xf>
    <xf numFmtId="0" fontId="4" fillId="5" borderId="1" xfId="0" applyFont="1" applyFill="1" applyBorder="1" applyAlignment="1">
      <alignment horizontal="right" vertical="center" shrinkToFit="1"/>
    </xf>
    <xf numFmtId="0" fontId="4" fillId="7" borderId="5" xfId="0" applyFont="1" applyFill="1" applyBorder="1" applyAlignment="1">
      <alignment horizontal="right" vertical="center" shrinkToFit="1"/>
    </xf>
    <xf numFmtId="14" fontId="4" fillId="5" borderId="4" xfId="0" applyNumberFormat="1" applyFont="1" applyFill="1" applyBorder="1" applyAlignment="1">
      <alignment horizontal="right" vertical="center" shrinkToFit="1"/>
    </xf>
    <xf numFmtId="14" fontId="4" fillId="4" borderId="1" xfId="0" applyNumberFormat="1" applyFont="1" applyFill="1" applyBorder="1" applyAlignment="1">
      <alignment horizontal="right" vertical="center" shrinkToFit="1"/>
    </xf>
    <xf numFmtId="0" fontId="4" fillId="0" borderId="6" xfId="0" applyFont="1" applyBorder="1" applyAlignment="1">
      <alignment horizontal="right" vertical="center" shrinkToFit="1"/>
    </xf>
    <xf numFmtId="0" fontId="8" fillId="7" borderId="1" xfId="0" applyFont="1" applyFill="1" applyBorder="1" applyAlignment="1">
      <alignment horizontal="right" vertical="center" shrinkToFit="1"/>
    </xf>
    <xf numFmtId="176" fontId="3" fillId="5" borderId="1" xfId="0" applyNumberFormat="1" applyFont="1" applyFill="1" applyBorder="1" applyAlignment="1">
      <alignment vertical="center" shrinkToFit="1"/>
    </xf>
    <xf numFmtId="0" fontId="7" fillId="7" borderId="1" xfId="0" applyFont="1" applyFill="1" applyBorder="1" applyAlignment="1">
      <alignment horizontal="right" vertical="center" shrinkToFit="1"/>
    </xf>
    <xf numFmtId="0" fontId="3" fillId="5" borderId="1" xfId="0" applyFont="1" applyFill="1" applyBorder="1" applyAlignment="1">
      <alignment horizontal="right" vertical="center" shrinkToFit="1"/>
    </xf>
    <xf numFmtId="0" fontId="7" fillId="7" borderId="1" xfId="0" applyFont="1" applyFill="1" applyBorder="1" applyAlignment="1">
      <alignment vertical="center" shrinkToFit="1"/>
    </xf>
    <xf numFmtId="0" fontId="0" fillId="0" borderId="4" xfId="0" applyBorder="1" applyAlignment="1">
      <alignment vertical="center"/>
    </xf>
    <xf numFmtId="14" fontId="4" fillId="3" borderId="4" xfId="0" applyNumberFormat="1" applyFont="1" applyFill="1" applyBorder="1" applyAlignment="1">
      <alignment vertical="center" shrinkToFit="1"/>
    </xf>
    <xf numFmtId="14" fontId="4" fillId="8" borderId="1" xfId="0" applyNumberFormat="1" applyFont="1" applyFill="1" applyBorder="1" applyAlignment="1">
      <alignment vertical="center" shrinkToFit="1"/>
    </xf>
    <xf numFmtId="0" fontId="4" fillId="3" borderId="1" xfId="0" applyFont="1" applyFill="1" applyBorder="1" applyAlignment="1">
      <alignment horizontal="right" vertical="center" shrinkToFit="1"/>
    </xf>
    <xf numFmtId="0" fontId="3" fillId="8" borderId="6" xfId="0" applyFont="1" applyFill="1" applyBorder="1" applyAlignment="1">
      <alignment horizontal="right" vertical="center" shrinkToFit="1"/>
    </xf>
    <xf numFmtId="0" fontId="3" fillId="8" borderId="1" xfId="0" applyFont="1" applyFill="1" applyBorder="1" applyAlignment="1">
      <alignment horizontal="right" vertical="center" shrinkToFit="1"/>
    </xf>
    <xf numFmtId="0" fontId="4" fillId="9" borderId="1" xfId="0" applyFont="1" applyFill="1" applyBorder="1" applyAlignment="1">
      <alignment horizontal="right" vertical="center" shrinkToFit="1"/>
    </xf>
    <xf numFmtId="14" fontId="4" fillId="3" borderId="1" xfId="0" applyNumberFormat="1" applyFont="1" applyFill="1" applyBorder="1" applyAlignment="1">
      <alignment horizontal="right" vertical="center" shrinkToFit="1"/>
    </xf>
    <xf numFmtId="14" fontId="4" fillId="8" borderId="1" xfId="0" applyNumberFormat="1" applyFont="1" applyFill="1" applyBorder="1" applyAlignment="1">
      <alignment horizontal="right" vertical="center" shrinkToFit="1"/>
    </xf>
    <xf numFmtId="0" fontId="8" fillId="9" borderId="1" xfId="0" applyFont="1" applyFill="1" applyBorder="1" applyAlignment="1">
      <alignment horizontal="right" vertical="center" shrinkToFit="1"/>
    </xf>
    <xf numFmtId="176" fontId="3" fillId="3" borderId="1" xfId="0" applyNumberFormat="1" applyFont="1" applyFill="1" applyBorder="1" applyAlignment="1">
      <alignment vertical="center" shrinkToFit="1"/>
    </xf>
    <xf numFmtId="0" fontId="7" fillId="9" borderId="1" xfId="0" applyFont="1" applyFill="1" applyBorder="1" applyAlignment="1">
      <alignment horizontal="right" vertical="center" shrinkToFit="1"/>
    </xf>
    <xf numFmtId="0" fontId="3" fillId="3" borderId="1" xfId="0" applyFont="1" applyFill="1" applyBorder="1" applyAlignment="1">
      <alignment horizontal="right" vertical="center" shrinkToFit="1"/>
    </xf>
    <xf numFmtId="0" fontId="7" fillId="9" borderId="1" xfId="0" applyFont="1" applyFill="1" applyBorder="1" applyAlignment="1">
      <alignment vertical="center" shrinkToFit="1"/>
    </xf>
    <xf numFmtId="0" fontId="0" fillId="8" borderId="1" xfId="0" applyFill="1" applyBorder="1" applyAlignment="1">
      <alignment vertical="center"/>
    </xf>
    <xf numFmtId="0" fontId="4" fillId="0" borderId="0" xfId="0" applyFont="1" applyAlignment="1">
      <alignment horizontal="left" vertical="center"/>
    </xf>
    <xf numFmtId="0" fontId="0" fillId="0" borderId="7" xfId="0" applyBorder="1"/>
    <xf numFmtId="0" fontId="0" fillId="0" borderId="8" xfId="0" applyBorder="1"/>
    <xf numFmtId="0" fontId="0" fillId="0" borderId="1" xfId="0" applyBorder="1" applyAlignment="1">
      <alignment vertical="center"/>
    </xf>
    <xf numFmtId="0" fontId="0" fillId="0" borderId="3" xfId="0" applyBorder="1" applyAlignment="1">
      <alignment horizontal="right" vertical="center"/>
    </xf>
    <xf numFmtId="0" fontId="0" fillId="0" borderId="3" xfId="0" applyBorder="1" applyAlignment="1">
      <alignment horizontal="right"/>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10" borderId="1" xfId="0" applyFill="1" applyBorder="1" applyAlignment="1">
      <alignment vertical="center" wrapText="1"/>
    </xf>
    <xf numFmtId="0" fontId="0" fillId="10" borderId="1" xfId="0" applyFill="1" applyBorder="1" applyAlignment="1">
      <alignment vertical="center"/>
    </xf>
    <xf numFmtId="0" fontId="0" fillId="10" borderId="9" xfId="0" applyFill="1" applyBorder="1" applyAlignment="1">
      <alignment vertical="center"/>
    </xf>
    <xf numFmtId="0" fontId="0" fillId="10" borderId="6" xfId="0" applyFill="1" applyBorder="1" applyAlignment="1">
      <alignment vertical="center"/>
    </xf>
    <xf numFmtId="2" fontId="0" fillId="10" borderId="9" xfId="0" applyNumberFormat="1" applyFill="1" applyBorder="1" applyAlignment="1">
      <alignment vertical="center"/>
    </xf>
    <xf numFmtId="2" fontId="0" fillId="10" borderId="6" xfId="0" applyNumberFormat="1" applyFill="1" applyBorder="1" applyAlignment="1">
      <alignment vertical="center"/>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vertical="center"/>
    </xf>
    <xf numFmtId="0" fontId="3" fillId="5" borderId="4" xfId="0" applyFont="1" applyFill="1" applyBorder="1" applyAlignment="1">
      <alignment vertical="center" wrapText="1"/>
    </xf>
    <xf numFmtId="0" fontId="0" fillId="11" borderId="10" xfId="0" applyFill="1" applyBorder="1" applyAlignment="1">
      <alignment vertical="center"/>
    </xf>
    <xf numFmtId="0" fontId="0" fillId="0" borderId="10" xfId="0" applyBorder="1" applyAlignment="1">
      <alignment vertical="center" shrinkToFit="1"/>
    </xf>
    <xf numFmtId="0" fontId="0" fillId="0" borderId="1" xfId="0" applyBorder="1" applyAlignment="1">
      <alignment vertical="center" shrinkToFit="1"/>
    </xf>
  </cellXfs>
  <cellStyles count="1">
    <cellStyle name="標準" xfId="0" builtinId="0"/>
  </cellStyles>
  <dxfs count="0"/>
  <tableStyles count="0" defaultTableStyle="TableStyleMedium9" defaultPivotStyle="PivotStyleLight16"/>
  <colors>
    <mruColors>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29"/>
  <sheetViews>
    <sheetView tabSelected="1" zoomScaleNormal="100" workbookViewId="0">
      <selection activeCell="G4" sqref="G4"/>
    </sheetView>
  </sheetViews>
  <sheetFormatPr defaultColWidth="9" defaultRowHeight="13.5"/>
  <cols>
    <col min="1" max="1" width="0.875" style="2" customWidth="1"/>
    <col min="2" max="2" width="2.25" style="2" customWidth="1"/>
    <col min="3" max="3" width="34.375" style="2" customWidth="1"/>
    <col min="4" max="5" width="14.625" style="2" customWidth="1"/>
    <col min="6" max="7" width="12.625" style="2" customWidth="1"/>
    <col min="8" max="10" width="10.625" style="2" customWidth="1"/>
    <col min="11" max="12" width="13.125" style="2" customWidth="1"/>
    <col min="13" max="15" width="9" style="2"/>
    <col min="16" max="16" width="9" style="2" customWidth="1"/>
    <col min="17" max="16384" width="9" style="2"/>
  </cols>
  <sheetData>
    <row r="2" spans="2:8" ht="17.25" customHeight="1">
      <c r="B2" s="5" t="s">
        <v>28</v>
      </c>
      <c r="D2" s="5"/>
    </row>
    <row r="3" spans="2:8">
      <c r="E3" s="6" t="s">
        <v>10</v>
      </c>
      <c r="F3" s="21" t="s">
        <v>22</v>
      </c>
      <c r="G3" s="7"/>
    </row>
    <row r="4" spans="2:8" ht="15.95" customHeight="1">
      <c r="B4" s="56" t="s">
        <v>7</v>
      </c>
      <c r="C4" s="56"/>
      <c r="D4" s="56"/>
      <c r="E4" s="22" t="s">
        <v>8</v>
      </c>
      <c r="F4" s="23">
        <v>43325</v>
      </c>
      <c r="G4" s="24"/>
      <c r="H4" s="4" t="s">
        <v>14</v>
      </c>
    </row>
    <row r="5" spans="2:8" ht="15.95" customHeight="1">
      <c r="B5" s="56" t="s">
        <v>9</v>
      </c>
      <c r="C5" s="56"/>
      <c r="D5" s="56"/>
      <c r="E5" s="25" t="s">
        <v>48</v>
      </c>
      <c r="F5" s="26" t="s">
        <v>46</v>
      </c>
      <c r="G5" s="27"/>
      <c r="H5" s="4" t="s">
        <v>14</v>
      </c>
    </row>
    <row r="6" spans="2:8" ht="15.95" customHeight="1">
      <c r="B6" s="56" t="s">
        <v>0</v>
      </c>
      <c r="C6" s="56"/>
      <c r="D6" s="56"/>
      <c r="E6" s="25" t="s">
        <v>54</v>
      </c>
      <c r="F6" s="26" t="s">
        <v>12</v>
      </c>
      <c r="G6" s="27"/>
      <c r="H6" s="4" t="s">
        <v>14</v>
      </c>
    </row>
    <row r="7" spans="2:8" ht="15.95" customHeight="1">
      <c r="B7" s="56" t="s">
        <v>29</v>
      </c>
      <c r="C7" s="56"/>
      <c r="D7" s="56"/>
      <c r="E7" s="25" t="s">
        <v>55</v>
      </c>
      <c r="F7" s="28" t="s">
        <v>49</v>
      </c>
      <c r="G7" s="29">
        <f>G5*G6</f>
        <v>0</v>
      </c>
      <c r="H7" s="4"/>
    </row>
    <row r="8" spans="2:8" ht="15.95" customHeight="1">
      <c r="B8" s="56" t="s">
        <v>18</v>
      </c>
      <c r="C8" s="56"/>
      <c r="D8" s="56"/>
      <c r="E8" s="22"/>
      <c r="F8" s="30">
        <v>43392</v>
      </c>
      <c r="G8" s="31"/>
      <c r="H8" s="4" t="s">
        <v>14</v>
      </c>
    </row>
    <row r="9" spans="2:8" ht="15.95" customHeight="1">
      <c r="B9" s="56" t="s">
        <v>31</v>
      </c>
      <c r="C9" s="56"/>
      <c r="D9" s="56"/>
      <c r="E9" s="25" t="s">
        <v>45</v>
      </c>
      <c r="F9" s="28" t="s">
        <v>13</v>
      </c>
      <c r="G9" s="32" t="s">
        <v>35</v>
      </c>
    </row>
    <row r="10" spans="2:8" ht="15.95" customHeight="1">
      <c r="B10" s="56" t="s">
        <v>20</v>
      </c>
      <c r="C10" s="56"/>
      <c r="D10" s="56"/>
      <c r="E10" s="25" t="s">
        <v>53</v>
      </c>
      <c r="F10" s="28" t="s">
        <v>15</v>
      </c>
      <c r="G10" s="33">
        <f>G8-G4</f>
        <v>0</v>
      </c>
      <c r="H10" s="4"/>
    </row>
    <row r="11" spans="2:8" ht="15.95" customHeight="1">
      <c r="B11" s="56" t="s">
        <v>25</v>
      </c>
      <c r="C11" s="56"/>
      <c r="D11" s="56"/>
      <c r="E11" s="25" t="s">
        <v>52</v>
      </c>
      <c r="F11" s="34">
        <v>0.45756666899999998</v>
      </c>
      <c r="G11" s="35">
        <f>0.5^(G10/59.4)</f>
        <v>1</v>
      </c>
    </row>
    <row r="12" spans="2:8" ht="15.95" customHeight="1">
      <c r="B12" s="56" t="s">
        <v>30</v>
      </c>
      <c r="C12" s="56"/>
      <c r="D12" s="56"/>
      <c r="E12" s="25" t="s">
        <v>47</v>
      </c>
      <c r="F12" s="36" t="s">
        <v>50</v>
      </c>
      <c r="G12" s="37">
        <f>G7*0.5^(G10/59.4)</f>
        <v>0</v>
      </c>
    </row>
    <row r="13" spans="2:8">
      <c r="E13" s="8"/>
      <c r="H13" s="4"/>
    </row>
    <row r="15" spans="2:8" ht="15.95" customHeight="1">
      <c r="B15" s="2" t="s">
        <v>41</v>
      </c>
    </row>
    <row r="16" spans="2:8" ht="15.95" customHeight="1">
      <c r="B16" s="2" t="s">
        <v>43</v>
      </c>
    </row>
    <row r="17" spans="2:12" ht="36.75" customHeight="1">
      <c r="B17" s="54"/>
      <c r="C17" s="13"/>
      <c r="D17" s="76" t="s">
        <v>39</v>
      </c>
      <c r="E17" s="59" t="s">
        <v>19</v>
      </c>
      <c r="F17" s="60"/>
      <c r="G17" s="61"/>
      <c r="H17" s="59" t="s">
        <v>3</v>
      </c>
      <c r="I17" s="60"/>
      <c r="J17" s="61"/>
      <c r="K17" s="62" t="s">
        <v>4</v>
      </c>
      <c r="L17" s="63"/>
    </row>
    <row r="18" spans="2:12" ht="27">
      <c r="B18" s="55"/>
      <c r="C18" s="12"/>
      <c r="D18" s="76"/>
      <c r="E18" s="1" t="s">
        <v>58</v>
      </c>
      <c r="F18" s="1" t="s">
        <v>2</v>
      </c>
      <c r="G18" s="1" t="s">
        <v>59</v>
      </c>
      <c r="H18" s="1" t="s">
        <v>58</v>
      </c>
      <c r="I18" s="1" t="s">
        <v>2</v>
      </c>
      <c r="J18" s="1" t="s">
        <v>59</v>
      </c>
      <c r="K18" s="1" t="s">
        <v>26</v>
      </c>
      <c r="L18" s="1" t="s">
        <v>32</v>
      </c>
    </row>
    <row r="19" spans="2:12" ht="19.5" customHeight="1">
      <c r="B19" s="56" t="s">
        <v>5</v>
      </c>
      <c r="C19" s="56"/>
      <c r="D19" s="56"/>
      <c r="E19" s="3"/>
      <c r="F19" s="3"/>
      <c r="G19" s="3"/>
      <c r="H19" s="3"/>
      <c r="I19" s="3"/>
      <c r="J19" s="3"/>
      <c r="K19" s="73" t="s">
        <v>60</v>
      </c>
      <c r="L19" s="64" t="s">
        <v>6</v>
      </c>
    </row>
    <row r="20" spans="2:12" ht="18" customHeight="1">
      <c r="B20" s="67" t="s">
        <v>40</v>
      </c>
      <c r="C20" s="68"/>
      <c r="D20" s="68"/>
      <c r="E20" s="69">
        <v>1</v>
      </c>
      <c r="F20" s="69">
        <v>0.5</v>
      </c>
      <c r="G20" s="71">
        <v>0.1</v>
      </c>
      <c r="H20" s="69">
        <v>0.5</v>
      </c>
      <c r="I20" s="69">
        <v>0.1</v>
      </c>
      <c r="J20" s="69">
        <v>1.26</v>
      </c>
      <c r="K20" s="74"/>
      <c r="L20" s="65"/>
    </row>
    <row r="21" spans="2:12" ht="17.25" customHeight="1">
      <c r="B21" s="68"/>
      <c r="C21" s="68"/>
      <c r="D21" s="68"/>
      <c r="E21" s="70"/>
      <c r="F21" s="70"/>
      <c r="G21" s="72"/>
      <c r="H21" s="70"/>
      <c r="I21" s="70"/>
      <c r="J21" s="70"/>
      <c r="K21" s="74"/>
      <c r="L21" s="65"/>
    </row>
    <row r="22" spans="2:12" ht="44.25" customHeight="1">
      <c r="B22" s="78" t="s">
        <v>36</v>
      </c>
      <c r="C22" s="79"/>
      <c r="D22" s="14">
        <v>0.17979999999999999</v>
      </c>
      <c r="E22" s="15">
        <v>1</v>
      </c>
      <c r="F22" s="15">
        <v>0.5</v>
      </c>
      <c r="G22" s="16" t="s">
        <v>37</v>
      </c>
      <c r="H22" s="15">
        <v>0.5</v>
      </c>
      <c r="I22" s="15">
        <v>0.1</v>
      </c>
      <c r="J22" s="16" t="s">
        <v>38</v>
      </c>
      <c r="K22" s="74"/>
      <c r="L22" s="65"/>
    </row>
    <row r="23" spans="2:12" ht="26.25" customHeight="1">
      <c r="B23" s="77" t="s">
        <v>23</v>
      </c>
      <c r="C23" s="56"/>
      <c r="D23" s="18">
        <f>G12/2000</f>
        <v>0</v>
      </c>
      <c r="E23" s="10">
        <v>1</v>
      </c>
      <c r="F23" s="3">
        <v>0.5</v>
      </c>
      <c r="G23" s="19">
        <f>D23*G20</f>
        <v>0</v>
      </c>
      <c r="H23" s="3">
        <v>0.5</v>
      </c>
      <c r="I23" s="3">
        <v>0.1</v>
      </c>
      <c r="J23" s="19">
        <f>D23*J20</f>
        <v>0</v>
      </c>
      <c r="K23" s="75"/>
      <c r="L23" s="66"/>
    </row>
    <row r="24" spans="2:12">
      <c r="E24" s="57" t="s">
        <v>27</v>
      </c>
      <c r="F24" s="58"/>
      <c r="G24" s="58"/>
      <c r="H24" s="58"/>
      <c r="I24" s="58"/>
      <c r="J24" s="58"/>
      <c r="K24" s="58"/>
      <c r="L24" s="58"/>
    </row>
    <row r="25" spans="2:12" ht="5.0999999999999996" customHeight="1"/>
    <row r="26" spans="2:12">
      <c r="B26" s="11"/>
      <c r="C26" s="9" t="s">
        <v>21</v>
      </c>
      <c r="D26" s="9"/>
    </row>
    <row r="27" spans="2:12" ht="5.0999999999999996" customHeight="1">
      <c r="B27" s="20"/>
      <c r="C27" s="9"/>
      <c r="D27" s="9"/>
    </row>
    <row r="28" spans="2:12">
      <c r="B28" s="17"/>
      <c r="C28" s="7" t="s">
        <v>42</v>
      </c>
      <c r="D28" s="7"/>
      <c r="E28" s="7"/>
    </row>
    <row r="29" spans="2:12">
      <c r="C29" s="7"/>
      <c r="D29" s="7"/>
      <c r="E29" s="7"/>
    </row>
  </sheetData>
  <mergeCells count="26">
    <mergeCell ref="B9:D9"/>
    <mergeCell ref="B10:D10"/>
    <mergeCell ref="H20:H21"/>
    <mergeCell ref="I20:I21"/>
    <mergeCell ref="J20:J21"/>
    <mergeCell ref="E24:L24"/>
    <mergeCell ref="B11:D11"/>
    <mergeCell ref="B12:D12"/>
    <mergeCell ref="H17:J17"/>
    <mergeCell ref="K17:L17"/>
    <mergeCell ref="L19:L23"/>
    <mergeCell ref="B20:D21"/>
    <mergeCell ref="E20:E21"/>
    <mergeCell ref="F20:F21"/>
    <mergeCell ref="G20:G21"/>
    <mergeCell ref="K19:K23"/>
    <mergeCell ref="D17:D18"/>
    <mergeCell ref="E17:G17"/>
    <mergeCell ref="B19:D19"/>
    <mergeCell ref="B23:C23"/>
    <mergeCell ref="B22:C22"/>
    <mergeCell ref="B4:D4"/>
    <mergeCell ref="B5:D5"/>
    <mergeCell ref="B6:D6"/>
    <mergeCell ref="B7:D7"/>
    <mergeCell ref="B8:D8"/>
  </mergeCells>
  <phoneticPr fontId="1"/>
  <printOptions horizontalCentered="1"/>
  <pageMargins left="0.59055118110236227" right="0.59055118110236227" top="0.98425196850393704" bottom="0.98425196850393704" header="0.39370078740157483" footer="0.39370078740157483"/>
  <pageSetup paperSize="9" scale="8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zoomScaleNormal="100" workbookViewId="0">
      <selection activeCell="F4" sqref="F4"/>
    </sheetView>
  </sheetViews>
  <sheetFormatPr defaultColWidth="9" defaultRowHeight="13.5"/>
  <cols>
    <col min="1" max="1" width="0.875" style="2" customWidth="1"/>
    <col min="2" max="2" width="3.125" style="2" customWidth="1"/>
    <col min="3" max="3" width="23.125" style="2" customWidth="1"/>
    <col min="4" max="4" width="16.125" style="2" customWidth="1"/>
    <col min="5" max="6" width="14.125" style="2" customWidth="1"/>
    <col min="7" max="7" width="7.75" style="2" bestFit="1" customWidth="1"/>
    <col min="8" max="16384" width="9" style="2"/>
  </cols>
  <sheetData>
    <row r="1" spans="1:7" ht="30" customHeight="1"/>
    <row r="2" spans="1:7" ht="21.95" customHeight="1">
      <c r="D2" s="2" t="s">
        <v>44</v>
      </c>
    </row>
    <row r="3" spans="1:7">
      <c r="D3" s="6" t="s">
        <v>10</v>
      </c>
      <c r="E3" s="21" t="s">
        <v>11</v>
      </c>
      <c r="F3" s="7"/>
    </row>
    <row r="4" spans="1:7" ht="18" customHeight="1">
      <c r="A4" s="38"/>
      <c r="B4" s="80" t="s">
        <v>7</v>
      </c>
      <c r="C4" s="81"/>
      <c r="D4" s="22" t="s">
        <v>33</v>
      </c>
      <c r="E4" s="39">
        <v>43325</v>
      </c>
      <c r="F4" s="40"/>
      <c r="G4" s="4" t="s">
        <v>14</v>
      </c>
    </row>
    <row r="5" spans="1:7" ht="18" customHeight="1">
      <c r="A5" s="38"/>
      <c r="B5" s="80" t="s">
        <v>9</v>
      </c>
      <c r="C5" s="81"/>
      <c r="D5" s="25" t="s">
        <v>48</v>
      </c>
      <c r="E5" s="41" t="s">
        <v>46</v>
      </c>
      <c r="F5" s="42"/>
      <c r="G5" s="4" t="s">
        <v>14</v>
      </c>
    </row>
    <row r="6" spans="1:7" ht="18" customHeight="1">
      <c r="A6" s="38"/>
      <c r="B6" s="80" t="s">
        <v>0</v>
      </c>
      <c r="C6" s="81"/>
      <c r="D6" s="25" t="s">
        <v>54</v>
      </c>
      <c r="E6" s="41" t="s">
        <v>12</v>
      </c>
      <c r="F6" s="43"/>
      <c r="G6" s="4" t="s">
        <v>14</v>
      </c>
    </row>
    <row r="7" spans="1:7" ht="18" customHeight="1">
      <c r="A7" s="38"/>
      <c r="B7" s="80" t="s">
        <v>1</v>
      </c>
      <c r="C7" s="81"/>
      <c r="D7" s="25" t="s">
        <v>55</v>
      </c>
      <c r="E7" s="41" t="s">
        <v>49</v>
      </c>
      <c r="F7" s="44">
        <f>F5*F6</f>
        <v>0</v>
      </c>
      <c r="G7" s="4"/>
    </row>
    <row r="8" spans="1:7" ht="18" customHeight="1">
      <c r="A8" s="38"/>
      <c r="B8" s="80" t="s">
        <v>17</v>
      </c>
      <c r="C8" s="81"/>
      <c r="D8" s="22" t="s">
        <v>34</v>
      </c>
      <c r="E8" s="45">
        <v>43392</v>
      </c>
      <c r="F8" s="46"/>
      <c r="G8" s="4" t="s">
        <v>14</v>
      </c>
    </row>
    <row r="9" spans="1:7" ht="18" customHeight="1">
      <c r="A9" s="38"/>
      <c r="B9" s="80" t="s">
        <v>31</v>
      </c>
      <c r="C9" s="81"/>
      <c r="D9" s="25" t="s">
        <v>45</v>
      </c>
      <c r="E9" s="41" t="s">
        <v>13</v>
      </c>
      <c r="F9" s="25" t="s">
        <v>35</v>
      </c>
    </row>
    <row r="10" spans="1:7" ht="18" customHeight="1">
      <c r="A10" s="38"/>
      <c r="B10" s="80" t="s">
        <v>20</v>
      </c>
      <c r="C10" s="81"/>
      <c r="D10" s="25" t="s">
        <v>56</v>
      </c>
      <c r="E10" s="41" t="s">
        <v>15</v>
      </c>
      <c r="F10" s="47">
        <f>F8-F4</f>
        <v>0</v>
      </c>
      <c r="G10" s="4"/>
    </row>
    <row r="11" spans="1:7" ht="18" customHeight="1">
      <c r="A11" s="38"/>
      <c r="B11" s="80" t="s">
        <v>25</v>
      </c>
      <c r="C11" s="81"/>
      <c r="D11" s="25" t="s">
        <v>57</v>
      </c>
      <c r="E11" s="48">
        <v>0.45756666899999998</v>
      </c>
      <c r="F11" s="49">
        <f>0.5^(F10/59.4)</f>
        <v>1</v>
      </c>
    </row>
    <row r="12" spans="1:7" ht="18" customHeight="1">
      <c r="A12" s="38"/>
      <c r="B12" s="80" t="s">
        <v>16</v>
      </c>
      <c r="C12" s="81"/>
      <c r="D12" s="25" t="s">
        <v>51</v>
      </c>
      <c r="E12" s="50" t="s">
        <v>50</v>
      </c>
      <c r="F12" s="51">
        <f>F7*F11</f>
        <v>0</v>
      </c>
    </row>
    <row r="14" spans="1:7" ht="18" customHeight="1">
      <c r="B14" s="52"/>
      <c r="C14" s="53" t="s">
        <v>24</v>
      </c>
      <c r="D14" s="53"/>
    </row>
  </sheetData>
  <mergeCells count="9">
    <mergeCell ref="B10:C10"/>
    <mergeCell ref="B11:C11"/>
    <mergeCell ref="B12:C12"/>
    <mergeCell ref="B4:C4"/>
    <mergeCell ref="B5:C5"/>
    <mergeCell ref="B6:C6"/>
    <mergeCell ref="B7:C7"/>
    <mergeCell ref="B8:C8"/>
    <mergeCell ref="B9:C9"/>
  </mergeCells>
  <phoneticPr fontId="1"/>
  <printOptions horizontalCentered="1"/>
  <pageMargins left="0.98425196850393704" right="0.98425196850393704" top="0.78740157480314965" bottom="0.78740157480314965" header="0.59055118110236227" footer="0.59055118110236227"/>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付録10参考資料7</vt:lpstr>
      <vt:lpstr>付録10参考資料8-2</vt:lpstr>
      <vt:lpstr>付録10参考資料7!Print_Area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2024-01-18T01:21:48Z</dcterms:created>
  <dcterms:modified xsi:type="dcterms:W3CDTF">2024-01-18T01:22:27Z</dcterms:modified>
</cp:coreProperties>
</file>