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tatebe\Desktop\"/>
    </mc:Choice>
  </mc:AlternateContent>
  <xr:revisionPtr revIDLastSave="0" documentId="13_ncr:1_{4B9EEFC7-0D0C-4E5E-906B-884BF850B1DC}" xr6:coauthVersionLast="47" xr6:coauthVersionMax="47" xr10:uidLastSave="{00000000-0000-0000-0000-000000000000}"/>
  <bookViews>
    <workbookView xWindow="-120" yWindow="-120" windowWidth="29040" windowHeight="15840" firstSheet="1" activeTab="1" xr2:uid="{00000000-000D-0000-FFFF-FFFF00000000}"/>
  </bookViews>
  <sheets>
    <sheet name="本体" sheetId="1" state="hidden" r:id="rId1"/>
    <sheet name="検索用" sheetId="2" r:id="rId2"/>
    <sheet name="地域別掲載用" sheetId="3" state="hidden" r:id="rId3"/>
    <sheet name="核種用" sheetId="4" state="hidden" r:id="rId4"/>
  </sheets>
  <definedNames>
    <definedName name="_xlnm._FilterDatabase" localSheetId="1" hidden="1">検索用!$B$2:$CF$2</definedName>
    <definedName name="_xlnm._FilterDatabase" localSheetId="0" hidden="1">本体!$A$1:$CJ$39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4" l="1"/>
  <c r="C3" i="4"/>
  <c r="D3" i="4"/>
  <c r="E3" i="4"/>
  <c r="F3" i="4"/>
  <c r="G3" i="4"/>
  <c r="H3" i="4"/>
  <c r="I3" i="4"/>
  <c r="J3" i="4"/>
  <c r="K3" i="4"/>
  <c r="L3" i="4"/>
  <c r="M3" i="4"/>
  <c r="N3" i="4"/>
  <c r="O3" i="4"/>
  <c r="P3" i="4"/>
  <c r="Q3" i="4"/>
  <c r="R3" i="4"/>
  <c r="S3" i="4"/>
  <c r="T3" i="4"/>
  <c r="U3" i="4"/>
  <c r="V3" i="4"/>
  <c r="W3" i="4"/>
  <c r="X3" i="4"/>
  <c r="Y3" i="4"/>
  <c r="Z3" i="4"/>
  <c r="AA3" i="4"/>
  <c r="AB3" i="4"/>
  <c r="AC3" i="4"/>
  <c r="AD3" i="4"/>
  <c r="AE3" i="4"/>
  <c r="AF3" i="4"/>
  <c r="AG3" i="4"/>
  <c r="AH3" i="4"/>
  <c r="AI3" i="4"/>
  <c r="AJ3" i="4"/>
  <c r="AK3" i="4"/>
  <c r="AL3" i="4"/>
  <c r="AM3" i="4"/>
  <c r="AN3" i="4"/>
  <c r="AO3" i="4"/>
  <c r="AP3" i="4"/>
  <c r="B4" i="4"/>
  <c r="C4" i="4"/>
  <c r="D4" i="4"/>
  <c r="E4" i="4"/>
  <c r="F4" i="4"/>
  <c r="G4" i="4"/>
  <c r="H4" i="4"/>
  <c r="I4" i="4"/>
  <c r="J4" i="4"/>
  <c r="K4" i="4"/>
  <c r="L4" i="4"/>
  <c r="M4" i="4"/>
  <c r="N4" i="4"/>
  <c r="O4" i="4"/>
  <c r="P4" i="4"/>
  <c r="Q4" i="4"/>
  <c r="R4" i="4"/>
  <c r="S4" i="4"/>
  <c r="T4" i="4"/>
  <c r="U4" i="4"/>
  <c r="V4" i="4"/>
  <c r="W4" i="4"/>
  <c r="X4" i="4"/>
  <c r="Y4" i="4"/>
  <c r="Z4" i="4"/>
  <c r="AA4" i="4"/>
  <c r="AB4" i="4"/>
  <c r="AC4" i="4"/>
  <c r="AD4" i="4"/>
  <c r="AE4" i="4"/>
  <c r="AF4" i="4"/>
  <c r="AG4" i="4"/>
  <c r="AH4" i="4"/>
  <c r="AI4" i="4"/>
  <c r="AJ4" i="4"/>
  <c r="AK4" i="4"/>
  <c r="AL4" i="4"/>
  <c r="AM4" i="4"/>
  <c r="AN4" i="4"/>
  <c r="AO4" i="4"/>
  <c r="AP4" i="4"/>
  <c r="B5" i="4"/>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AG5" i="4"/>
  <c r="AH5" i="4"/>
  <c r="AI5" i="4"/>
  <c r="AJ5" i="4"/>
  <c r="AK5" i="4"/>
  <c r="AL5" i="4"/>
  <c r="AM5" i="4"/>
  <c r="AN5" i="4"/>
  <c r="AO5" i="4"/>
  <c r="AP5" i="4"/>
  <c r="B6" i="4"/>
  <c r="C6" i="4"/>
  <c r="D6" i="4"/>
  <c r="E6" i="4"/>
  <c r="F6" i="4"/>
  <c r="G6" i="4"/>
  <c r="H6" i="4"/>
  <c r="I6" i="4"/>
  <c r="J6" i="4"/>
  <c r="K6" i="4"/>
  <c r="L6" i="4"/>
  <c r="M6" i="4"/>
  <c r="N6" i="4"/>
  <c r="O6" i="4"/>
  <c r="P6" i="4"/>
  <c r="Q6" i="4"/>
  <c r="R6" i="4"/>
  <c r="S6" i="4"/>
  <c r="T6" i="4"/>
  <c r="U6" i="4"/>
  <c r="V6" i="4"/>
  <c r="W6" i="4"/>
  <c r="X6" i="4"/>
  <c r="Y6" i="4"/>
  <c r="Z6" i="4"/>
  <c r="AA6" i="4"/>
  <c r="AB6" i="4"/>
  <c r="AC6" i="4"/>
  <c r="AD6" i="4"/>
  <c r="AE6" i="4"/>
  <c r="AF6" i="4"/>
  <c r="AG6" i="4"/>
  <c r="AH6" i="4"/>
  <c r="AI6" i="4"/>
  <c r="AJ6" i="4"/>
  <c r="AK6" i="4"/>
  <c r="AL6" i="4"/>
  <c r="AM6" i="4"/>
  <c r="AN6" i="4"/>
  <c r="AO6" i="4"/>
  <c r="AP6" i="4"/>
  <c r="B7"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AG7" i="4"/>
  <c r="AH7" i="4"/>
  <c r="AI7" i="4"/>
  <c r="AJ7" i="4"/>
  <c r="AK7" i="4"/>
  <c r="AL7" i="4"/>
  <c r="AM7" i="4"/>
  <c r="AN7" i="4"/>
  <c r="AO7" i="4"/>
  <c r="AP7" i="4"/>
  <c r="B8" i="4"/>
  <c r="C8" i="4"/>
  <c r="D8" i="4"/>
  <c r="E8" i="4"/>
  <c r="F8" i="4"/>
  <c r="G8" i="4"/>
  <c r="H8" i="4"/>
  <c r="I8" i="4"/>
  <c r="J8" i="4"/>
  <c r="K8" i="4"/>
  <c r="L8" i="4"/>
  <c r="M8" i="4"/>
  <c r="N8" i="4"/>
  <c r="O8" i="4"/>
  <c r="P8" i="4"/>
  <c r="Q8" i="4"/>
  <c r="R8" i="4"/>
  <c r="S8" i="4"/>
  <c r="T8" i="4"/>
  <c r="U8" i="4"/>
  <c r="V8" i="4"/>
  <c r="W8" i="4"/>
  <c r="X8" i="4"/>
  <c r="Y8" i="4"/>
  <c r="Z8" i="4"/>
  <c r="AA8" i="4"/>
  <c r="AB8" i="4"/>
  <c r="AC8" i="4"/>
  <c r="AD8" i="4"/>
  <c r="AE8" i="4"/>
  <c r="AF8" i="4"/>
  <c r="AG8" i="4"/>
  <c r="AH8" i="4"/>
  <c r="AI8" i="4"/>
  <c r="AJ8" i="4"/>
  <c r="AK8" i="4"/>
  <c r="AL8" i="4"/>
  <c r="AM8" i="4"/>
  <c r="AN8" i="4"/>
  <c r="AO8" i="4"/>
  <c r="AP8" i="4"/>
  <c r="B9" i="4"/>
  <c r="C9" i="4"/>
  <c r="D9" i="4"/>
  <c r="E9" i="4"/>
  <c r="F9" i="4"/>
  <c r="G9" i="4"/>
  <c r="H9" i="4"/>
  <c r="I9" i="4"/>
  <c r="J9" i="4"/>
  <c r="K9" i="4"/>
  <c r="L9" i="4"/>
  <c r="M9" i="4"/>
  <c r="N9" i="4"/>
  <c r="O9" i="4"/>
  <c r="P9" i="4"/>
  <c r="Q9" i="4"/>
  <c r="R9" i="4"/>
  <c r="S9" i="4"/>
  <c r="T9" i="4"/>
  <c r="U9" i="4"/>
  <c r="V9" i="4"/>
  <c r="W9" i="4"/>
  <c r="X9" i="4"/>
  <c r="Y9" i="4"/>
  <c r="Z9" i="4"/>
  <c r="AA9" i="4"/>
  <c r="AB9" i="4"/>
  <c r="AC9" i="4"/>
  <c r="AD9" i="4"/>
  <c r="AE9" i="4"/>
  <c r="AF9" i="4"/>
  <c r="AG9" i="4"/>
  <c r="AH9" i="4"/>
  <c r="AI9" i="4"/>
  <c r="AJ9" i="4"/>
  <c r="AK9" i="4"/>
  <c r="AL9" i="4"/>
  <c r="AM9" i="4"/>
  <c r="AN9" i="4"/>
  <c r="AO9" i="4"/>
  <c r="AP9" i="4"/>
  <c r="B10" i="4"/>
  <c r="C10" i="4"/>
  <c r="D10" i="4"/>
  <c r="E10" i="4"/>
  <c r="F10" i="4"/>
  <c r="G10" i="4"/>
  <c r="H10" i="4"/>
  <c r="I10" i="4"/>
  <c r="J10" i="4"/>
  <c r="K10" i="4"/>
  <c r="L10" i="4"/>
  <c r="M10" i="4"/>
  <c r="N10" i="4"/>
  <c r="O10" i="4"/>
  <c r="P10" i="4"/>
  <c r="Q10" i="4"/>
  <c r="R10" i="4"/>
  <c r="S10" i="4"/>
  <c r="T10" i="4"/>
  <c r="U10" i="4"/>
  <c r="V10" i="4"/>
  <c r="W10" i="4"/>
  <c r="X10" i="4"/>
  <c r="Y10" i="4"/>
  <c r="Z10" i="4"/>
  <c r="AA10" i="4"/>
  <c r="AB10" i="4"/>
  <c r="AC10" i="4"/>
  <c r="AD10" i="4"/>
  <c r="AE10" i="4"/>
  <c r="AF10" i="4"/>
  <c r="AG10" i="4"/>
  <c r="AH10" i="4"/>
  <c r="AI10" i="4"/>
  <c r="AJ10" i="4"/>
  <c r="AK10" i="4"/>
  <c r="AL10" i="4"/>
  <c r="AM10" i="4"/>
  <c r="AN10" i="4"/>
  <c r="AO10" i="4"/>
  <c r="AP10" i="4"/>
  <c r="B11" i="4"/>
  <c r="C11" i="4"/>
  <c r="D11" i="4"/>
  <c r="E11" i="4"/>
  <c r="F11" i="4"/>
  <c r="G11" i="4"/>
  <c r="H11" i="4"/>
  <c r="I11" i="4"/>
  <c r="J11" i="4"/>
  <c r="K11" i="4"/>
  <c r="L11" i="4"/>
  <c r="M11" i="4"/>
  <c r="N11" i="4"/>
  <c r="O11" i="4"/>
  <c r="P11" i="4"/>
  <c r="Q11" i="4"/>
  <c r="R11" i="4"/>
  <c r="S11" i="4"/>
  <c r="T11" i="4"/>
  <c r="U11" i="4"/>
  <c r="V11" i="4"/>
  <c r="W11" i="4"/>
  <c r="X11" i="4"/>
  <c r="Y11" i="4"/>
  <c r="Z11" i="4"/>
  <c r="AA11" i="4"/>
  <c r="AB11" i="4"/>
  <c r="AC11" i="4"/>
  <c r="AD11" i="4"/>
  <c r="AE11" i="4"/>
  <c r="AF11" i="4"/>
  <c r="AG11" i="4"/>
  <c r="AH11" i="4"/>
  <c r="AI11" i="4"/>
  <c r="AJ11" i="4"/>
  <c r="AK11" i="4"/>
  <c r="AL11" i="4"/>
  <c r="AM11" i="4"/>
  <c r="AN11" i="4"/>
  <c r="AO11" i="4"/>
  <c r="AP11" i="4"/>
  <c r="B12"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AG12" i="4"/>
  <c r="AH12" i="4"/>
  <c r="AI12" i="4"/>
  <c r="AJ12" i="4"/>
  <c r="AK12" i="4"/>
  <c r="AL12" i="4"/>
  <c r="AM12" i="4"/>
  <c r="AN12" i="4"/>
  <c r="AO12" i="4"/>
  <c r="AP12" i="4"/>
  <c r="B13"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AG13" i="4"/>
  <c r="AH13" i="4"/>
  <c r="AI13" i="4"/>
  <c r="AJ13" i="4"/>
  <c r="AK13" i="4"/>
  <c r="AL13" i="4"/>
  <c r="AM13" i="4"/>
  <c r="AN13" i="4"/>
  <c r="AO13" i="4"/>
  <c r="AP13" i="4"/>
  <c r="B14" i="4"/>
  <c r="C14" i="4"/>
  <c r="D14" i="4"/>
  <c r="E14" i="4"/>
  <c r="F14" i="4"/>
  <c r="G14" i="4"/>
  <c r="H14" i="4"/>
  <c r="I14" i="4"/>
  <c r="J14" i="4"/>
  <c r="K14" i="4"/>
  <c r="L14" i="4"/>
  <c r="M14" i="4"/>
  <c r="N14" i="4"/>
  <c r="O14" i="4"/>
  <c r="P14" i="4"/>
  <c r="Q14" i="4"/>
  <c r="R14" i="4"/>
  <c r="S14" i="4"/>
  <c r="T14" i="4"/>
  <c r="U14" i="4"/>
  <c r="V14" i="4"/>
  <c r="W14" i="4"/>
  <c r="X14" i="4"/>
  <c r="Y14" i="4"/>
  <c r="Z14" i="4"/>
  <c r="AA14" i="4"/>
  <c r="AB14" i="4"/>
  <c r="AC14" i="4"/>
  <c r="AD14" i="4"/>
  <c r="AE14" i="4"/>
  <c r="AF14" i="4"/>
  <c r="AG14" i="4"/>
  <c r="AH14" i="4"/>
  <c r="AI14" i="4"/>
  <c r="AJ14" i="4"/>
  <c r="AK14" i="4"/>
  <c r="AL14" i="4"/>
  <c r="AM14" i="4"/>
  <c r="AN14" i="4"/>
  <c r="AO14" i="4"/>
  <c r="AP14" i="4"/>
  <c r="B15" i="4"/>
  <c r="C15" i="4"/>
  <c r="D15" i="4"/>
  <c r="E15" i="4"/>
  <c r="F15" i="4"/>
  <c r="G15" i="4"/>
  <c r="H15" i="4"/>
  <c r="I15" i="4"/>
  <c r="J15" i="4"/>
  <c r="K15" i="4"/>
  <c r="L15" i="4"/>
  <c r="M15" i="4"/>
  <c r="N15" i="4"/>
  <c r="O15" i="4"/>
  <c r="P15" i="4"/>
  <c r="Q15" i="4"/>
  <c r="R15" i="4"/>
  <c r="S15" i="4"/>
  <c r="T15" i="4"/>
  <c r="U15" i="4"/>
  <c r="V15" i="4"/>
  <c r="W15" i="4"/>
  <c r="X15" i="4"/>
  <c r="Y15" i="4"/>
  <c r="Z15" i="4"/>
  <c r="AA15" i="4"/>
  <c r="AB15" i="4"/>
  <c r="AC15" i="4"/>
  <c r="AD15" i="4"/>
  <c r="AE15" i="4"/>
  <c r="AF15" i="4"/>
  <c r="AG15" i="4"/>
  <c r="AH15" i="4"/>
  <c r="AI15" i="4"/>
  <c r="AJ15" i="4"/>
  <c r="AK15" i="4"/>
  <c r="AL15" i="4"/>
  <c r="AM15" i="4"/>
  <c r="AN15" i="4"/>
  <c r="AO15" i="4"/>
  <c r="AP15" i="4"/>
  <c r="B16" i="4"/>
  <c r="C16" i="4"/>
  <c r="D16" i="4"/>
  <c r="E16" i="4"/>
  <c r="F16" i="4"/>
  <c r="G16" i="4"/>
  <c r="H16" i="4"/>
  <c r="I16" i="4"/>
  <c r="J16" i="4"/>
  <c r="K16" i="4"/>
  <c r="L16" i="4"/>
  <c r="M16" i="4"/>
  <c r="N16" i="4"/>
  <c r="O16" i="4"/>
  <c r="P16" i="4"/>
  <c r="Q16" i="4"/>
  <c r="R16" i="4"/>
  <c r="S16" i="4"/>
  <c r="T16" i="4"/>
  <c r="U16" i="4"/>
  <c r="V16" i="4"/>
  <c r="W16" i="4"/>
  <c r="X16" i="4"/>
  <c r="Y16" i="4"/>
  <c r="Z16" i="4"/>
  <c r="AA16" i="4"/>
  <c r="AB16" i="4"/>
  <c r="AC16" i="4"/>
  <c r="AD16" i="4"/>
  <c r="AE16" i="4"/>
  <c r="AF16" i="4"/>
  <c r="AG16" i="4"/>
  <c r="AH16" i="4"/>
  <c r="AI16" i="4"/>
  <c r="AJ16" i="4"/>
  <c r="AK16" i="4"/>
  <c r="AL16" i="4"/>
  <c r="AM16" i="4"/>
  <c r="AN16" i="4"/>
  <c r="AO16" i="4"/>
  <c r="AP16" i="4"/>
  <c r="B17" i="4"/>
  <c r="C17" i="4"/>
  <c r="D17" i="4"/>
  <c r="E17" i="4"/>
  <c r="F17" i="4"/>
  <c r="G17" i="4"/>
  <c r="H17" i="4"/>
  <c r="I17" i="4"/>
  <c r="J17" i="4"/>
  <c r="K17" i="4"/>
  <c r="L17" i="4"/>
  <c r="M17" i="4"/>
  <c r="N17" i="4"/>
  <c r="O17" i="4"/>
  <c r="P17" i="4"/>
  <c r="Q17" i="4"/>
  <c r="R17" i="4"/>
  <c r="S17" i="4"/>
  <c r="T17" i="4"/>
  <c r="U17" i="4"/>
  <c r="V17" i="4"/>
  <c r="W17" i="4"/>
  <c r="X17" i="4"/>
  <c r="Y17" i="4"/>
  <c r="Z17" i="4"/>
  <c r="AA17" i="4"/>
  <c r="AB17" i="4"/>
  <c r="AC17" i="4"/>
  <c r="AD17" i="4"/>
  <c r="AE17" i="4"/>
  <c r="AF17" i="4"/>
  <c r="AG17" i="4"/>
  <c r="AH17" i="4"/>
  <c r="AI17" i="4"/>
  <c r="AJ17" i="4"/>
  <c r="AK17" i="4"/>
  <c r="AL17" i="4"/>
  <c r="AM17" i="4"/>
  <c r="AN17" i="4"/>
  <c r="AO17" i="4"/>
  <c r="AP17" i="4"/>
  <c r="B18" i="4"/>
  <c r="C18" i="4"/>
  <c r="D18" i="4"/>
  <c r="E18" i="4"/>
  <c r="F18" i="4"/>
  <c r="G18" i="4"/>
  <c r="H18" i="4"/>
  <c r="I18" i="4"/>
  <c r="J18" i="4"/>
  <c r="K18" i="4"/>
  <c r="L18" i="4"/>
  <c r="M18" i="4"/>
  <c r="N18" i="4"/>
  <c r="O18" i="4"/>
  <c r="P18" i="4"/>
  <c r="Q18" i="4"/>
  <c r="R18" i="4"/>
  <c r="S18" i="4"/>
  <c r="T18" i="4"/>
  <c r="U18" i="4"/>
  <c r="V18" i="4"/>
  <c r="W18" i="4"/>
  <c r="X18" i="4"/>
  <c r="Y18" i="4"/>
  <c r="Z18" i="4"/>
  <c r="AA18" i="4"/>
  <c r="AB18" i="4"/>
  <c r="AC18" i="4"/>
  <c r="AD18" i="4"/>
  <c r="AE18" i="4"/>
  <c r="AF18" i="4"/>
  <c r="AG18" i="4"/>
  <c r="AH18" i="4"/>
  <c r="AI18" i="4"/>
  <c r="AJ18" i="4"/>
  <c r="AK18" i="4"/>
  <c r="AL18" i="4"/>
  <c r="AM18" i="4"/>
  <c r="AN18" i="4"/>
  <c r="AO18" i="4"/>
  <c r="AP18" i="4"/>
  <c r="B19" i="4"/>
  <c r="C19" i="4"/>
  <c r="D19" i="4"/>
  <c r="E19" i="4"/>
  <c r="F19" i="4"/>
  <c r="G19" i="4"/>
  <c r="H19" i="4"/>
  <c r="I19" i="4"/>
  <c r="J19" i="4"/>
  <c r="K19" i="4"/>
  <c r="L19" i="4"/>
  <c r="M19" i="4"/>
  <c r="N19" i="4"/>
  <c r="O19" i="4"/>
  <c r="P19" i="4"/>
  <c r="Q19" i="4"/>
  <c r="R19" i="4"/>
  <c r="S19" i="4"/>
  <c r="T19" i="4"/>
  <c r="U19" i="4"/>
  <c r="V19" i="4"/>
  <c r="W19" i="4"/>
  <c r="X19" i="4"/>
  <c r="Y19" i="4"/>
  <c r="Z19" i="4"/>
  <c r="AA19" i="4"/>
  <c r="AB19" i="4"/>
  <c r="AC19" i="4"/>
  <c r="AD19" i="4"/>
  <c r="AE19" i="4"/>
  <c r="AF19" i="4"/>
  <c r="AG19" i="4"/>
  <c r="AH19" i="4"/>
  <c r="AI19" i="4"/>
  <c r="AJ19" i="4"/>
  <c r="AK19" i="4"/>
  <c r="AL19" i="4"/>
  <c r="AM19" i="4"/>
  <c r="AN19" i="4"/>
  <c r="AO19" i="4"/>
  <c r="AP19" i="4"/>
  <c r="B20" i="4"/>
  <c r="C20" i="4"/>
  <c r="D20" i="4"/>
  <c r="E20" i="4"/>
  <c r="F20" i="4"/>
  <c r="G20" i="4"/>
  <c r="H20" i="4"/>
  <c r="I20" i="4"/>
  <c r="J20" i="4"/>
  <c r="K20" i="4"/>
  <c r="L20" i="4"/>
  <c r="M20" i="4"/>
  <c r="N20" i="4"/>
  <c r="O20" i="4"/>
  <c r="P20" i="4"/>
  <c r="Q20" i="4"/>
  <c r="R20" i="4"/>
  <c r="S20" i="4"/>
  <c r="T20" i="4"/>
  <c r="U20" i="4"/>
  <c r="V20" i="4"/>
  <c r="W20" i="4"/>
  <c r="X20" i="4"/>
  <c r="Y20" i="4"/>
  <c r="Z20" i="4"/>
  <c r="AA20" i="4"/>
  <c r="AB20" i="4"/>
  <c r="AC20" i="4"/>
  <c r="AD20" i="4"/>
  <c r="AE20" i="4"/>
  <c r="AF20" i="4"/>
  <c r="AG20" i="4"/>
  <c r="AH20" i="4"/>
  <c r="AI20" i="4"/>
  <c r="AJ20" i="4"/>
  <c r="AK20" i="4"/>
  <c r="AL20" i="4"/>
  <c r="AM20" i="4"/>
  <c r="AN20" i="4"/>
  <c r="AO20" i="4"/>
  <c r="AP20" i="4"/>
  <c r="B21" i="4"/>
  <c r="C21" i="4"/>
  <c r="D21" i="4"/>
  <c r="E21" i="4"/>
  <c r="F21" i="4"/>
  <c r="G21" i="4"/>
  <c r="H21" i="4"/>
  <c r="I21" i="4"/>
  <c r="J21" i="4"/>
  <c r="K21" i="4"/>
  <c r="L21" i="4"/>
  <c r="M21" i="4"/>
  <c r="N21" i="4"/>
  <c r="O21" i="4"/>
  <c r="P21" i="4"/>
  <c r="Q21" i="4"/>
  <c r="R21" i="4"/>
  <c r="S21" i="4"/>
  <c r="T21" i="4"/>
  <c r="U21" i="4"/>
  <c r="V21" i="4"/>
  <c r="W21" i="4"/>
  <c r="X21" i="4"/>
  <c r="Y21" i="4"/>
  <c r="Z21" i="4"/>
  <c r="AA21" i="4"/>
  <c r="AB21" i="4"/>
  <c r="AC21" i="4"/>
  <c r="AD21" i="4"/>
  <c r="AE21" i="4"/>
  <c r="AF21" i="4"/>
  <c r="AG21" i="4"/>
  <c r="AH21" i="4"/>
  <c r="AI21" i="4"/>
  <c r="AJ21" i="4"/>
  <c r="AK21" i="4"/>
  <c r="AL21" i="4"/>
  <c r="AM21" i="4"/>
  <c r="AN21" i="4"/>
  <c r="AO21" i="4"/>
  <c r="AP21" i="4"/>
  <c r="B22" i="4"/>
  <c r="C22" i="4"/>
  <c r="D22" i="4"/>
  <c r="E22" i="4"/>
  <c r="F22" i="4"/>
  <c r="G22" i="4"/>
  <c r="H22" i="4"/>
  <c r="I22" i="4"/>
  <c r="J22" i="4"/>
  <c r="K22" i="4"/>
  <c r="L22" i="4"/>
  <c r="M22" i="4"/>
  <c r="N22" i="4"/>
  <c r="O22" i="4"/>
  <c r="P22" i="4"/>
  <c r="Q22" i="4"/>
  <c r="R22" i="4"/>
  <c r="S22" i="4"/>
  <c r="T22" i="4"/>
  <c r="U22" i="4"/>
  <c r="V22" i="4"/>
  <c r="W22" i="4"/>
  <c r="X22" i="4"/>
  <c r="Y22" i="4"/>
  <c r="Z22" i="4"/>
  <c r="AA22" i="4"/>
  <c r="AB22" i="4"/>
  <c r="AC22" i="4"/>
  <c r="AD22" i="4"/>
  <c r="AE22" i="4"/>
  <c r="AF22" i="4"/>
  <c r="AG22" i="4"/>
  <c r="AH22" i="4"/>
  <c r="AI22" i="4"/>
  <c r="AJ22" i="4"/>
  <c r="AK22" i="4"/>
  <c r="AL22" i="4"/>
  <c r="AM22" i="4"/>
  <c r="AN22" i="4"/>
  <c r="AO22" i="4"/>
  <c r="AP22" i="4"/>
  <c r="B23" i="4"/>
  <c r="C23" i="4"/>
  <c r="D23" i="4"/>
  <c r="E23" i="4"/>
  <c r="F23" i="4"/>
  <c r="G23" i="4"/>
  <c r="H23" i="4"/>
  <c r="I23" i="4"/>
  <c r="J23" i="4"/>
  <c r="K23" i="4"/>
  <c r="L23" i="4"/>
  <c r="M23" i="4"/>
  <c r="N23" i="4"/>
  <c r="O23" i="4"/>
  <c r="P23" i="4"/>
  <c r="Q23" i="4"/>
  <c r="R23" i="4"/>
  <c r="S23" i="4"/>
  <c r="T23" i="4"/>
  <c r="U23" i="4"/>
  <c r="V23" i="4"/>
  <c r="W23" i="4"/>
  <c r="X23" i="4"/>
  <c r="Y23" i="4"/>
  <c r="Z23" i="4"/>
  <c r="AA23" i="4"/>
  <c r="AB23" i="4"/>
  <c r="AC23" i="4"/>
  <c r="AD23" i="4"/>
  <c r="AE23" i="4"/>
  <c r="AF23" i="4"/>
  <c r="AG23" i="4"/>
  <c r="AH23" i="4"/>
  <c r="AI23" i="4"/>
  <c r="AJ23" i="4"/>
  <c r="AK23" i="4"/>
  <c r="AL23" i="4"/>
  <c r="AM23" i="4"/>
  <c r="AN23" i="4"/>
  <c r="AO23" i="4"/>
  <c r="AP23" i="4"/>
  <c r="B24" i="4"/>
  <c r="C24" i="4"/>
  <c r="D24" i="4"/>
  <c r="E24" i="4"/>
  <c r="F24" i="4"/>
  <c r="G24" i="4"/>
  <c r="H24" i="4"/>
  <c r="I24" i="4"/>
  <c r="J24" i="4"/>
  <c r="K24" i="4"/>
  <c r="L24" i="4"/>
  <c r="M24" i="4"/>
  <c r="N24" i="4"/>
  <c r="O24" i="4"/>
  <c r="P24" i="4"/>
  <c r="Q24" i="4"/>
  <c r="R24" i="4"/>
  <c r="S24" i="4"/>
  <c r="T24" i="4"/>
  <c r="U24" i="4"/>
  <c r="V24" i="4"/>
  <c r="W24" i="4"/>
  <c r="X24" i="4"/>
  <c r="Y24" i="4"/>
  <c r="Z24" i="4"/>
  <c r="AA24" i="4"/>
  <c r="AB24" i="4"/>
  <c r="AC24" i="4"/>
  <c r="AD24" i="4"/>
  <c r="AE24" i="4"/>
  <c r="AF24" i="4"/>
  <c r="AG24" i="4"/>
  <c r="AH24" i="4"/>
  <c r="AI24" i="4"/>
  <c r="AJ24" i="4"/>
  <c r="AK24" i="4"/>
  <c r="AL24" i="4"/>
  <c r="AM24" i="4"/>
  <c r="AN24" i="4"/>
  <c r="AO24" i="4"/>
  <c r="AP24" i="4"/>
  <c r="B25" i="4"/>
  <c r="C25" i="4"/>
  <c r="D25" i="4"/>
  <c r="E25" i="4"/>
  <c r="F25" i="4"/>
  <c r="G25" i="4"/>
  <c r="H25" i="4"/>
  <c r="I25" i="4"/>
  <c r="J25" i="4"/>
  <c r="K25" i="4"/>
  <c r="L25" i="4"/>
  <c r="M25" i="4"/>
  <c r="N25" i="4"/>
  <c r="O25" i="4"/>
  <c r="P25" i="4"/>
  <c r="Q25" i="4"/>
  <c r="R25" i="4"/>
  <c r="S25" i="4"/>
  <c r="T25" i="4"/>
  <c r="U25" i="4"/>
  <c r="V25" i="4"/>
  <c r="W25" i="4"/>
  <c r="X25" i="4"/>
  <c r="Y25" i="4"/>
  <c r="Z25" i="4"/>
  <c r="AA25" i="4"/>
  <c r="AB25" i="4"/>
  <c r="AC25" i="4"/>
  <c r="AD25" i="4"/>
  <c r="AE25" i="4"/>
  <c r="AF25" i="4"/>
  <c r="AG25" i="4"/>
  <c r="AH25" i="4"/>
  <c r="AI25" i="4"/>
  <c r="AJ25" i="4"/>
  <c r="AK25" i="4"/>
  <c r="AL25" i="4"/>
  <c r="AM25" i="4"/>
  <c r="AN25" i="4"/>
  <c r="AO25" i="4"/>
  <c r="AP25" i="4"/>
  <c r="B26" i="4"/>
  <c r="C26" i="4"/>
  <c r="D26" i="4"/>
  <c r="E26" i="4"/>
  <c r="F26" i="4"/>
  <c r="G26" i="4"/>
  <c r="H26" i="4"/>
  <c r="I26" i="4"/>
  <c r="J26" i="4"/>
  <c r="K26" i="4"/>
  <c r="L26" i="4"/>
  <c r="M26" i="4"/>
  <c r="N26" i="4"/>
  <c r="O26" i="4"/>
  <c r="P26" i="4"/>
  <c r="Q26" i="4"/>
  <c r="R26" i="4"/>
  <c r="S26" i="4"/>
  <c r="T26" i="4"/>
  <c r="U26" i="4"/>
  <c r="V26" i="4"/>
  <c r="W26" i="4"/>
  <c r="X26" i="4"/>
  <c r="Y26" i="4"/>
  <c r="Z26" i="4"/>
  <c r="AA26" i="4"/>
  <c r="AB26" i="4"/>
  <c r="AC26" i="4"/>
  <c r="AD26" i="4"/>
  <c r="AE26" i="4"/>
  <c r="AF26" i="4"/>
  <c r="AG26" i="4"/>
  <c r="AH26" i="4"/>
  <c r="AI26" i="4"/>
  <c r="AJ26" i="4"/>
  <c r="AK26" i="4"/>
  <c r="AL26" i="4"/>
  <c r="AM26" i="4"/>
  <c r="AN26" i="4"/>
  <c r="AO26" i="4"/>
  <c r="AP26" i="4"/>
  <c r="B27" i="4"/>
  <c r="C27" i="4"/>
  <c r="D27" i="4"/>
  <c r="E27" i="4"/>
  <c r="F27" i="4"/>
  <c r="G27" i="4"/>
  <c r="H27" i="4"/>
  <c r="I27" i="4"/>
  <c r="J27" i="4"/>
  <c r="K27" i="4"/>
  <c r="L27" i="4"/>
  <c r="M27" i="4"/>
  <c r="N27" i="4"/>
  <c r="O27" i="4"/>
  <c r="P27" i="4"/>
  <c r="Q27" i="4"/>
  <c r="R27" i="4"/>
  <c r="S27" i="4"/>
  <c r="T27" i="4"/>
  <c r="U27" i="4"/>
  <c r="V27" i="4"/>
  <c r="W27" i="4"/>
  <c r="X27" i="4"/>
  <c r="Y27" i="4"/>
  <c r="Z27" i="4"/>
  <c r="AA27" i="4"/>
  <c r="AB27" i="4"/>
  <c r="AC27" i="4"/>
  <c r="AD27" i="4"/>
  <c r="AE27" i="4"/>
  <c r="AF27" i="4"/>
  <c r="AG27" i="4"/>
  <c r="AH27" i="4"/>
  <c r="AI27" i="4"/>
  <c r="AJ27" i="4"/>
  <c r="AK27" i="4"/>
  <c r="AL27" i="4"/>
  <c r="AM27" i="4"/>
  <c r="AN27" i="4"/>
  <c r="AO27" i="4"/>
  <c r="AP27" i="4"/>
  <c r="B28" i="4"/>
  <c r="C28" i="4"/>
  <c r="D28" i="4"/>
  <c r="E28" i="4"/>
  <c r="F28" i="4"/>
  <c r="G28" i="4"/>
  <c r="H28" i="4"/>
  <c r="I28" i="4"/>
  <c r="J28" i="4"/>
  <c r="K28" i="4"/>
  <c r="L28" i="4"/>
  <c r="M28" i="4"/>
  <c r="N28" i="4"/>
  <c r="O28" i="4"/>
  <c r="P28" i="4"/>
  <c r="Q28" i="4"/>
  <c r="R28" i="4"/>
  <c r="S28" i="4"/>
  <c r="T28" i="4"/>
  <c r="U28" i="4"/>
  <c r="V28" i="4"/>
  <c r="W28" i="4"/>
  <c r="X28" i="4"/>
  <c r="Y28" i="4"/>
  <c r="Z28" i="4"/>
  <c r="AA28" i="4"/>
  <c r="AB28" i="4"/>
  <c r="AC28" i="4"/>
  <c r="AD28" i="4"/>
  <c r="AE28" i="4"/>
  <c r="AF28" i="4"/>
  <c r="AG28" i="4"/>
  <c r="AH28" i="4"/>
  <c r="AI28" i="4"/>
  <c r="AJ28" i="4"/>
  <c r="AK28" i="4"/>
  <c r="AL28" i="4"/>
  <c r="AM28" i="4"/>
  <c r="AN28" i="4"/>
  <c r="AO28" i="4"/>
  <c r="AP28" i="4"/>
  <c r="B29" i="4"/>
  <c r="C29" i="4"/>
  <c r="D29" i="4"/>
  <c r="E29" i="4"/>
  <c r="F29" i="4"/>
  <c r="G29" i="4"/>
  <c r="H29" i="4"/>
  <c r="I29" i="4"/>
  <c r="J29" i="4"/>
  <c r="K29" i="4"/>
  <c r="L29" i="4"/>
  <c r="M29" i="4"/>
  <c r="N29" i="4"/>
  <c r="O29" i="4"/>
  <c r="P29" i="4"/>
  <c r="Q29" i="4"/>
  <c r="R29" i="4"/>
  <c r="S29" i="4"/>
  <c r="T29" i="4"/>
  <c r="U29" i="4"/>
  <c r="V29" i="4"/>
  <c r="W29" i="4"/>
  <c r="X29" i="4"/>
  <c r="Y29" i="4"/>
  <c r="Z29" i="4"/>
  <c r="AA29" i="4"/>
  <c r="AB29" i="4"/>
  <c r="AC29" i="4"/>
  <c r="AD29" i="4"/>
  <c r="AE29" i="4"/>
  <c r="AF29" i="4"/>
  <c r="AG29" i="4"/>
  <c r="AH29" i="4"/>
  <c r="AI29" i="4"/>
  <c r="AJ29" i="4"/>
  <c r="AK29" i="4"/>
  <c r="AL29" i="4"/>
  <c r="AM29" i="4"/>
  <c r="AN29" i="4"/>
  <c r="AO29" i="4"/>
  <c r="AP29" i="4"/>
  <c r="B30" i="4"/>
  <c r="C30" i="4"/>
  <c r="D30" i="4"/>
  <c r="E30" i="4"/>
  <c r="F30" i="4"/>
  <c r="G30" i="4"/>
  <c r="H30" i="4"/>
  <c r="I30" i="4"/>
  <c r="J30" i="4"/>
  <c r="K30" i="4"/>
  <c r="L30" i="4"/>
  <c r="M30" i="4"/>
  <c r="N30" i="4"/>
  <c r="O30" i="4"/>
  <c r="P30" i="4"/>
  <c r="Q30" i="4"/>
  <c r="R30" i="4"/>
  <c r="S30" i="4"/>
  <c r="T30" i="4"/>
  <c r="U30" i="4"/>
  <c r="V30" i="4"/>
  <c r="W30" i="4"/>
  <c r="X30" i="4"/>
  <c r="Y30" i="4"/>
  <c r="Z30" i="4"/>
  <c r="AA30" i="4"/>
  <c r="AB30" i="4"/>
  <c r="AC30" i="4"/>
  <c r="AD30" i="4"/>
  <c r="AE30" i="4"/>
  <c r="AF30" i="4"/>
  <c r="AG30" i="4"/>
  <c r="AH30" i="4"/>
  <c r="AI30" i="4"/>
  <c r="AJ30" i="4"/>
  <c r="AK30" i="4"/>
  <c r="AL30" i="4"/>
  <c r="AM30" i="4"/>
  <c r="AN30" i="4"/>
  <c r="AO30" i="4"/>
  <c r="AP30" i="4"/>
  <c r="B31" i="4"/>
  <c r="C31" i="4"/>
  <c r="D31" i="4"/>
  <c r="E31" i="4"/>
  <c r="F31" i="4"/>
  <c r="G31" i="4"/>
  <c r="H31" i="4"/>
  <c r="I31" i="4"/>
  <c r="J31" i="4"/>
  <c r="K31" i="4"/>
  <c r="L31" i="4"/>
  <c r="M31" i="4"/>
  <c r="N31" i="4"/>
  <c r="O31" i="4"/>
  <c r="P31" i="4"/>
  <c r="Q31" i="4"/>
  <c r="R31" i="4"/>
  <c r="S31" i="4"/>
  <c r="T31" i="4"/>
  <c r="U31" i="4"/>
  <c r="V31" i="4"/>
  <c r="W31" i="4"/>
  <c r="X31" i="4"/>
  <c r="Y31" i="4"/>
  <c r="Z31" i="4"/>
  <c r="AA31" i="4"/>
  <c r="AB31" i="4"/>
  <c r="AC31" i="4"/>
  <c r="AD31" i="4"/>
  <c r="AE31" i="4"/>
  <c r="AF31" i="4"/>
  <c r="AG31" i="4"/>
  <c r="AH31" i="4"/>
  <c r="AI31" i="4"/>
  <c r="AJ31" i="4"/>
  <c r="AK31" i="4"/>
  <c r="AL31" i="4"/>
  <c r="AM31" i="4"/>
  <c r="AN31" i="4"/>
  <c r="AO31" i="4"/>
  <c r="AP31" i="4"/>
  <c r="B32" i="4"/>
  <c r="C32" i="4"/>
  <c r="D32" i="4"/>
  <c r="E32" i="4"/>
  <c r="F32" i="4"/>
  <c r="G32" i="4"/>
  <c r="H32" i="4"/>
  <c r="I32" i="4"/>
  <c r="J32" i="4"/>
  <c r="K32" i="4"/>
  <c r="L32" i="4"/>
  <c r="M32" i="4"/>
  <c r="N32" i="4"/>
  <c r="O32" i="4"/>
  <c r="P32" i="4"/>
  <c r="Q32" i="4"/>
  <c r="R32" i="4"/>
  <c r="S32" i="4"/>
  <c r="T32" i="4"/>
  <c r="U32" i="4"/>
  <c r="V32" i="4"/>
  <c r="W32" i="4"/>
  <c r="X32" i="4"/>
  <c r="Y32" i="4"/>
  <c r="Z32" i="4"/>
  <c r="AA32" i="4"/>
  <c r="AB32" i="4"/>
  <c r="AC32" i="4"/>
  <c r="AD32" i="4"/>
  <c r="AE32" i="4"/>
  <c r="AF32" i="4"/>
  <c r="AG32" i="4"/>
  <c r="AH32" i="4"/>
  <c r="AI32" i="4"/>
  <c r="AJ32" i="4"/>
  <c r="AK32" i="4"/>
  <c r="AL32" i="4"/>
  <c r="AM32" i="4"/>
  <c r="AN32" i="4"/>
  <c r="AO32" i="4"/>
  <c r="AP32" i="4"/>
  <c r="B33" i="4"/>
  <c r="C33" i="4"/>
  <c r="D33" i="4"/>
  <c r="E33" i="4"/>
  <c r="F33" i="4"/>
  <c r="G33" i="4"/>
  <c r="H33" i="4"/>
  <c r="I33" i="4"/>
  <c r="J33" i="4"/>
  <c r="K33" i="4"/>
  <c r="L33" i="4"/>
  <c r="M33" i="4"/>
  <c r="N33" i="4"/>
  <c r="O33" i="4"/>
  <c r="P33" i="4"/>
  <c r="Q33" i="4"/>
  <c r="R33" i="4"/>
  <c r="S33" i="4"/>
  <c r="T33" i="4"/>
  <c r="U33" i="4"/>
  <c r="V33" i="4"/>
  <c r="W33" i="4"/>
  <c r="X33" i="4"/>
  <c r="Y33" i="4"/>
  <c r="Z33" i="4"/>
  <c r="AA33" i="4"/>
  <c r="AB33" i="4"/>
  <c r="AC33" i="4"/>
  <c r="AD33" i="4"/>
  <c r="AE33" i="4"/>
  <c r="AF33" i="4"/>
  <c r="AG33" i="4"/>
  <c r="AH33" i="4"/>
  <c r="AI33" i="4"/>
  <c r="AJ33" i="4"/>
  <c r="AK33" i="4"/>
  <c r="AL33" i="4"/>
  <c r="AM33" i="4"/>
  <c r="AN33" i="4"/>
  <c r="AO33" i="4"/>
  <c r="AP33" i="4"/>
  <c r="B34" i="4"/>
  <c r="C34" i="4"/>
  <c r="D34" i="4"/>
  <c r="E34" i="4"/>
  <c r="F34" i="4"/>
  <c r="G34" i="4"/>
  <c r="H34" i="4"/>
  <c r="I34" i="4"/>
  <c r="J34" i="4"/>
  <c r="K34" i="4"/>
  <c r="L34" i="4"/>
  <c r="M34" i="4"/>
  <c r="N34" i="4"/>
  <c r="O34" i="4"/>
  <c r="P34" i="4"/>
  <c r="Q34" i="4"/>
  <c r="R34" i="4"/>
  <c r="S34" i="4"/>
  <c r="T34" i="4"/>
  <c r="U34" i="4"/>
  <c r="V34" i="4"/>
  <c r="W34" i="4"/>
  <c r="X34" i="4"/>
  <c r="Y34" i="4"/>
  <c r="Z34" i="4"/>
  <c r="AA34" i="4"/>
  <c r="AB34" i="4"/>
  <c r="AC34" i="4"/>
  <c r="AD34" i="4"/>
  <c r="AE34" i="4"/>
  <c r="AF34" i="4"/>
  <c r="AG34" i="4"/>
  <c r="AH34" i="4"/>
  <c r="AI34" i="4"/>
  <c r="AJ34" i="4"/>
  <c r="AK34" i="4"/>
  <c r="AL34" i="4"/>
  <c r="AM34" i="4"/>
  <c r="AN34" i="4"/>
  <c r="AO34" i="4"/>
  <c r="AP34" i="4"/>
  <c r="B35" i="4"/>
  <c r="C35" i="4"/>
  <c r="D35" i="4"/>
  <c r="E35" i="4"/>
  <c r="F35" i="4"/>
  <c r="G35" i="4"/>
  <c r="H35" i="4"/>
  <c r="I35" i="4"/>
  <c r="J35" i="4"/>
  <c r="K35" i="4"/>
  <c r="L35" i="4"/>
  <c r="M35" i="4"/>
  <c r="N35" i="4"/>
  <c r="O35" i="4"/>
  <c r="P35" i="4"/>
  <c r="Q35" i="4"/>
  <c r="R35" i="4"/>
  <c r="S35" i="4"/>
  <c r="T35" i="4"/>
  <c r="U35" i="4"/>
  <c r="V35" i="4"/>
  <c r="W35" i="4"/>
  <c r="X35" i="4"/>
  <c r="Y35" i="4"/>
  <c r="Z35" i="4"/>
  <c r="AA35" i="4"/>
  <c r="AB35" i="4"/>
  <c r="AC35" i="4"/>
  <c r="AD35" i="4"/>
  <c r="AE35" i="4"/>
  <c r="AF35" i="4"/>
  <c r="AG35" i="4"/>
  <c r="AH35" i="4"/>
  <c r="AI35" i="4"/>
  <c r="AJ35" i="4"/>
  <c r="AK35" i="4"/>
  <c r="AL35" i="4"/>
  <c r="AM35" i="4"/>
  <c r="AN35" i="4"/>
  <c r="AO35" i="4"/>
  <c r="AP35" i="4"/>
  <c r="B36" i="4"/>
  <c r="C36" i="4"/>
  <c r="D36" i="4"/>
  <c r="E36" i="4"/>
  <c r="F36" i="4"/>
  <c r="G36" i="4"/>
  <c r="H36" i="4"/>
  <c r="I36" i="4"/>
  <c r="J36" i="4"/>
  <c r="K36" i="4"/>
  <c r="L36" i="4"/>
  <c r="M36" i="4"/>
  <c r="N36" i="4"/>
  <c r="O36" i="4"/>
  <c r="P36" i="4"/>
  <c r="Q36" i="4"/>
  <c r="R36" i="4"/>
  <c r="S36" i="4"/>
  <c r="T36" i="4"/>
  <c r="U36" i="4"/>
  <c r="V36" i="4"/>
  <c r="W36" i="4"/>
  <c r="X36" i="4"/>
  <c r="Y36" i="4"/>
  <c r="Z36" i="4"/>
  <c r="AA36" i="4"/>
  <c r="AB36" i="4"/>
  <c r="AC36" i="4"/>
  <c r="AD36" i="4"/>
  <c r="AE36" i="4"/>
  <c r="AF36" i="4"/>
  <c r="AG36" i="4"/>
  <c r="AH36" i="4"/>
  <c r="AI36" i="4"/>
  <c r="AJ36" i="4"/>
  <c r="AK36" i="4"/>
  <c r="AL36" i="4"/>
  <c r="AM36" i="4"/>
  <c r="AN36" i="4"/>
  <c r="AO36" i="4"/>
  <c r="AP36" i="4"/>
  <c r="B37" i="4"/>
  <c r="C37" i="4"/>
  <c r="D37" i="4"/>
  <c r="E37" i="4"/>
  <c r="F37" i="4"/>
  <c r="G37" i="4"/>
  <c r="H37" i="4"/>
  <c r="I37" i="4"/>
  <c r="J37" i="4"/>
  <c r="K37" i="4"/>
  <c r="L37" i="4"/>
  <c r="M37" i="4"/>
  <c r="N37" i="4"/>
  <c r="O37" i="4"/>
  <c r="P37" i="4"/>
  <c r="Q37" i="4"/>
  <c r="R37" i="4"/>
  <c r="S37" i="4"/>
  <c r="T37" i="4"/>
  <c r="U37" i="4"/>
  <c r="V37" i="4"/>
  <c r="W37" i="4"/>
  <c r="X37" i="4"/>
  <c r="Y37" i="4"/>
  <c r="Z37" i="4"/>
  <c r="AA37" i="4"/>
  <c r="AB37" i="4"/>
  <c r="AC37" i="4"/>
  <c r="AD37" i="4"/>
  <c r="AE37" i="4"/>
  <c r="AF37" i="4"/>
  <c r="AG37" i="4"/>
  <c r="AH37" i="4"/>
  <c r="AI37" i="4"/>
  <c r="AJ37" i="4"/>
  <c r="AK37" i="4"/>
  <c r="AL37" i="4"/>
  <c r="AM37" i="4"/>
  <c r="AN37" i="4"/>
  <c r="AO37" i="4"/>
  <c r="AP37" i="4"/>
  <c r="B38" i="4"/>
  <c r="C38" i="4"/>
  <c r="D38" i="4"/>
  <c r="E38" i="4"/>
  <c r="F38" i="4"/>
  <c r="G38" i="4"/>
  <c r="H38" i="4"/>
  <c r="I38" i="4"/>
  <c r="J38" i="4"/>
  <c r="K38" i="4"/>
  <c r="L38" i="4"/>
  <c r="M38" i="4"/>
  <c r="N38" i="4"/>
  <c r="O38" i="4"/>
  <c r="P38" i="4"/>
  <c r="Q38" i="4"/>
  <c r="R38" i="4"/>
  <c r="S38" i="4"/>
  <c r="T38" i="4"/>
  <c r="U38" i="4"/>
  <c r="V38" i="4"/>
  <c r="W38" i="4"/>
  <c r="X38" i="4"/>
  <c r="Y38" i="4"/>
  <c r="Z38" i="4"/>
  <c r="AA38" i="4"/>
  <c r="AB38" i="4"/>
  <c r="AC38" i="4"/>
  <c r="AD38" i="4"/>
  <c r="AE38" i="4"/>
  <c r="AF38" i="4"/>
  <c r="AG38" i="4"/>
  <c r="AH38" i="4"/>
  <c r="AI38" i="4"/>
  <c r="AJ38" i="4"/>
  <c r="AK38" i="4"/>
  <c r="AL38" i="4"/>
  <c r="AM38" i="4"/>
  <c r="AN38" i="4"/>
  <c r="AO38" i="4"/>
  <c r="AP38" i="4"/>
  <c r="B39" i="4"/>
  <c r="C39" i="4"/>
  <c r="D39" i="4"/>
  <c r="E39" i="4"/>
  <c r="F39" i="4"/>
  <c r="G39" i="4"/>
  <c r="H39" i="4"/>
  <c r="I39" i="4"/>
  <c r="J39" i="4"/>
  <c r="K39" i="4"/>
  <c r="L39" i="4"/>
  <c r="M39" i="4"/>
  <c r="N39" i="4"/>
  <c r="O39" i="4"/>
  <c r="P39" i="4"/>
  <c r="Q39" i="4"/>
  <c r="R39" i="4"/>
  <c r="S39" i="4"/>
  <c r="T39" i="4"/>
  <c r="U39" i="4"/>
  <c r="V39" i="4"/>
  <c r="W39" i="4"/>
  <c r="X39" i="4"/>
  <c r="Y39" i="4"/>
  <c r="Z39" i="4"/>
  <c r="AA39" i="4"/>
  <c r="AB39" i="4"/>
  <c r="AC39" i="4"/>
  <c r="AD39" i="4"/>
  <c r="AE39" i="4"/>
  <c r="AF39" i="4"/>
  <c r="AG39" i="4"/>
  <c r="AH39" i="4"/>
  <c r="AI39" i="4"/>
  <c r="AJ39" i="4"/>
  <c r="AK39" i="4"/>
  <c r="AL39" i="4"/>
  <c r="AM39" i="4"/>
  <c r="AN39" i="4"/>
  <c r="AO39" i="4"/>
  <c r="AP39" i="4"/>
  <c r="B40" i="4"/>
  <c r="C40" i="4"/>
  <c r="D40" i="4"/>
  <c r="E40" i="4"/>
  <c r="F40" i="4"/>
  <c r="G40" i="4"/>
  <c r="H40" i="4"/>
  <c r="I40" i="4"/>
  <c r="J40" i="4"/>
  <c r="K40" i="4"/>
  <c r="L40" i="4"/>
  <c r="M40" i="4"/>
  <c r="N40" i="4"/>
  <c r="O40" i="4"/>
  <c r="P40" i="4"/>
  <c r="Q40" i="4"/>
  <c r="R40" i="4"/>
  <c r="S40" i="4"/>
  <c r="T40" i="4"/>
  <c r="U40" i="4"/>
  <c r="V40" i="4"/>
  <c r="W40" i="4"/>
  <c r="X40" i="4"/>
  <c r="Y40" i="4"/>
  <c r="Z40" i="4"/>
  <c r="AA40" i="4"/>
  <c r="AB40" i="4"/>
  <c r="AC40" i="4"/>
  <c r="AD40" i="4"/>
  <c r="AE40" i="4"/>
  <c r="AF40" i="4"/>
  <c r="AG40" i="4"/>
  <c r="AH40" i="4"/>
  <c r="AI40" i="4"/>
  <c r="AJ40" i="4"/>
  <c r="AK40" i="4"/>
  <c r="AL40" i="4"/>
  <c r="AM40" i="4"/>
  <c r="AN40" i="4"/>
  <c r="AO40" i="4"/>
  <c r="AP40" i="4"/>
  <c r="B41" i="4"/>
  <c r="C41" i="4"/>
  <c r="D41" i="4"/>
  <c r="E41" i="4"/>
  <c r="F41" i="4"/>
  <c r="G41" i="4"/>
  <c r="H41" i="4"/>
  <c r="I41" i="4"/>
  <c r="J41" i="4"/>
  <c r="K41" i="4"/>
  <c r="L41" i="4"/>
  <c r="M41" i="4"/>
  <c r="N41" i="4"/>
  <c r="O41" i="4"/>
  <c r="P41" i="4"/>
  <c r="Q41" i="4"/>
  <c r="R41" i="4"/>
  <c r="S41" i="4"/>
  <c r="T41" i="4"/>
  <c r="U41" i="4"/>
  <c r="V41" i="4"/>
  <c r="W41" i="4"/>
  <c r="X41" i="4"/>
  <c r="Y41" i="4"/>
  <c r="Z41" i="4"/>
  <c r="AA41" i="4"/>
  <c r="AB41" i="4"/>
  <c r="AC41" i="4"/>
  <c r="AD41" i="4"/>
  <c r="AE41" i="4"/>
  <c r="AF41" i="4"/>
  <c r="AG41" i="4"/>
  <c r="AH41" i="4"/>
  <c r="AI41" i="4"/>
  <c r="AJ41" i="4"/>
  <c r="AK41" i="4"/>
  <c r="AL41" i="4"/>
  <c r="AM41" i="4"/>
  <c r="AN41" i="4"/>
  <c r="AO41" i="4"/>
  <c r="AP41" i="4"/>
  <c r="B42" i="4"/>
  <c r="C42" i="4"/>
  <c r="D42" i="4"/>
  <c r="E42" i="4"/>
  <c r="F42" i="4"/>
  <c r="G42" i="4"/>
  <c r="H42" i="4"/>
  <c r="I42" i="4"/>
  <c r="J42" i="4"/>
  <c r="K42" i="4"/>
  <c r="L42" i="4"/>
  <c r="M42" i="4"/>
  <c r="N42" i="4"/>
  <c r="O42" i="4"/>
  <c r="P42" i="4"/>
  <c r="Q42" i="4"/>
  <c r="R42" i="4"/>
  <c r="S42" i="4"/>
  <c r="T42" i="4"/>
  <c r="U42" i="4"/>
  <c r="V42" i="4"/>
  <c r="W42" i="4"/>
  <c r="X42" i="4"/>
  <c r="Y42" i="4"/>
  <c r="Z42" i="4"/>
  <c r="AA42" i="4"/>
  <c r="AB42" i="4"/>
  <c r="AC42" i="4"/>
  <c r="AD42" i="4"/>
  <c r="AE42" i="4"/>
  <c r="AF42" i="4"/>
  <c r="AG42" i="4"/>
  <c r="AH42" i="4"/>
  <c r="AI42" i="4"/>
  <c r="AJ42" i="4"/>
  <c r="AK42" i="4"/>
  <c r="AL42" i="4"/>
  <c r="AM42" i="4"/>
  <c r="AN42" i="4"/>
  <c r="AO42" i="4"/>
  <c r="AP42" i="4"/>
  <c r="B43" i="4"/>
  <c r="C43" i="4"/>
  <c r="D43" i="4"/>
  <c r="E43" i="4"/>
  <c r="F43" i="4"/>
  <c r="G43" i="4"/>
  <c r="H43" i="4"/>
  <c r="I43" i="4"/>
  <c r="J43" i="4"/>
  <c r="K43" i="4"/>
  <c r="L43" i="4"/>
  <c r="M43" i="4"/>
  <c r="N43" i="4"/>
  <c r="O43" i="4"/>
  <c r="P43" i="4"/>
  <c r="Q43" i="4"/>
  <c r="R43" i="4"/>
  <c r="S43" i="4"/>
  <c r="T43" i="4"/>
  <c r="U43" i="4"/>
  <c r="V43" i="4"/>
  <c r="W43" i="4"/>
  <c r="X43" i="4"/>
  <c r="Y43" i="4"/>
  <c r="Z43" i="4"/>
  <c r="AA43" i="4"/>
  <c r="AB43" i="4"/>
  <c r="AC43" i="4"/>
  <c r="AD43" i="4"/>
  <c r="AE43" i="4"/>
  <c r="AF43" i="4"/>
  <c r="AG43" i="4"/>
  <c r="AH43" i="4"/>
  <c r="AI43" i="4"/>
  <c r="AJ43" i="4"/>
  <c r="AK43" i="4"/>
  <c r="AL43" i="4"/>
  <c r="AM43" i="4"/>
  <c r="AN43" i="4"/>
  <c r="AO43" i="4"/>
  <c r="AP43" i="4"/>
  <c r="B44" i="4"/>
  <c r="C44" i="4"/>
  <c r="D44" i="4"/>
  <c r="E44" i="4"/>
  <c r="F44" i="4"/>
  <c r="G44" i="4"/>
  <c r="H44" i="4"/>
  <c r="I44" i="4"/>
  <c r="J44" i="4"/>
  <c r="K44" i="4"/>
  <c r="L44" i="4"/>
  <c r="M44" i="4"/>
  <c r="N44" i="4"/>
  <c r="O44" i="4"/>
  <c r="P44" i="4"/>
  <c r="Q44" i="4"/>
  <c r="R44" i="4"/>
  <c r="S44" i="4"/>
  <c r="T44" i="4"/>
  <c r="U44" i="4"/>
  <c r="V44" i="4"/>
  <c r="W44" i="4"/>
  <c r="X44" i="4"/>
  <c r="Y44" i="4"/>
  <c r="Z44" i="4"/>
  <c r="AA44" i="4"/>
  <c r="AB44" i="4"/>
  <c r="AC44" i="4"/>
  <c r="AD44" i="4"/>
  <c r="AE44" i="4"/>
  <c r="AF44" i="4"/>
  <c r="AG44" i="4"/>
  <c r="AH44" i="4"/>
  <c r="AI44" i="4"/>
  <c r="AJ44" i="4"/>
  <c r="AK44" i="4"/>
  <c r="AL44" i="4"/>
  <c r="AM44" i="4"/>
  <c r="AN44" i="4"/>
  <c r="AO44" i="4"/>
  <c r="AP44" i="4"/>
  <c r="B45" i="4"/>
  <c r="C45" i="4"/>
  <c r="D45" i="4"/>
  <c r="E45" i="4"/>
  <c r="F45" i="4"/>
  <c r="G45" i="4"/>
  <c r="H45" i="4"/>
  <c r="I45" i="4"/>
  <c r="J45" i="4"/>
  <c r="K45" i="4"/>
  <c r="L45" i="4"/>
  <c r="M45" i="4"/>
  <c r="N45" i="4"/>
  <c r="O45" i="4"/>
  <c r="P45" i="4"/>
  <c r="Q45" i="4"/>
  <c r="R45" i="4"/>
  <c r="S45" i="4"/>
  <c r="T45" i="4"/>
  <c r="U45" i="4"/>
  <c r="V45" i="4"/>
  <c r="W45" i="4"/>
  <c r="X45" i="4"/>
  <c r="Y45" i="4"/>
  <c r="Z45" i="4"/>
  <c r="AA45" i="4"/>
  <c r="AB45" i="4"/>
  <c r="AC45" i="4"/>
  <c r="AD45" i="4"/>
  <c r="AE45" i="4"/>
  <c r="AF45" i="4"/>
  <c r="AG45" i="4"/>
  <c r="AH45" i="4"/>
  <c r="AI45" i="4"/>
  <c r="AJ45" i="4"/>
  <c r="AK45" i="4"/>
  <c r="AL45" i="4"/>
  <c r="AM45" i="4"/>
  <c r="AN45" i="4"/>
  <c r="AO45" i="4"/>
  <c r="AP45" i="4"/>
  <c r="B46" i="4"/>
  <c r="C46" i="4"/>
  <c r="D46" i="4"/>
  <c r="E46" i="4"/>
  <c r="F46" i="4"/>
  <c r="G46" i="4"/>
  <c r="H46" i="4"/>
  <c r="I46" i="4"/>
  <c r="J46" i="4"/>
  <c r="K46" i="4"/>
  <c r="L46" i="4"/>
  <c r="M46" i="4"/>
  <c r="N46" i="4"/>
  <c r="O46" i="4"/>
  <c r="P46" i="4"/>
  <c r="Q46" i="4"/>
  <c r="R46" i="4"/>
  <c r="S46" i="4"/>
  <c r="T46" i="4"/>
  <c r="U46" i="4"/>
  <c r="V46" i="4"/>
  <c r="W46" i="4"/>
  <c r="X46" i="4"/>
  <c r="Y46" i="4"/>
  <c r="Z46" i="4"/>
  <c r="AA46" i="4"/>
  <c r="AB46" i="4"/>
  <c r="AC46" i="4"/>
  <c r="AD46" i="4"/>
  <c r="AE46" i="4"/>
  <c r="AF46" i="4"/>
  <c r="AG46" i="4"/>
  <c r="AH46" i="4"/>
  <c r="AI46" i="4"/>
  <c r="AJ46" i="4"/>
  <c r="AK46" i="4"/>
  <c r="AL46" i="4"/>
  <c r="AM46" i="4"/>
  <c r="AN46" i="4"/>
  <c r="AO46" i="4"/>
  <c r="AP46" i="4"/>
  <c r="B47" i="4"/>
  <c r="C47" i="4"/>
  <c r="D47" i="4"/>
  <c r="E47" i="4"/>
  <c r="F47" i="4"/>
  <c r="G47" i="4"/>
  <c r="H47" i="4"/>
  <c r="I47" i="4"/>
  <c r="J47" i="4"/>
  <c r="K47" i="4"/>
  <c r="L47" i="4"/>
  <c r="M47" i="4"/>
  <c r="N47" i="4"/>
  <c r="O47" i="4"/>
  <c r="P47" i="4"/>
  <c r="Q47" i="4"/>
  <c r="R47" i="4"/>
  <c r="S47" i="4"/>
  <c r="T47" i="4"/>
  <c r="U47" i="4"/>
  <c r="V47" i="4"/>
  <c r="W47" i="4"/>
  <c r="X47" i="4"/>
  <c r="Y47" i="4"/>
  <c r="Z47" i="4"/>
  <c r="AA47" i="4"/>
  <c r="AB47" i="4"/>
  <c r="AC47" i="4"/>
  <c r="AD47" i="4"/>
  <c r="AE47" i="4"/>
  <c r="AF47" i="4"/>
  <c r="AG47" i="4"/>
  <c r="AH47" i="4"/>
  <c r="AI47" i="4"/>
  <c r="AJ47" i="4"/>
  <c r="AK47" i="4"/>
  <c r="AL47" i="4"/>
  <c r="AM47" i="4"/>
  <c r="AN47" i="4"/>
  <c r="AO47" i="4"/>
  <c r="AP47" i="4"/>
  <c r="B48" i="4"/>
  <c r="C48" i="4"/>
  <c r="D48" i="4"/>
  <c r="E48" i="4"/>
  <c r="F48" i="4"/>
  <c r="G48" i="4"/>
  <c r="H48" i="4"/>
  <c r="I48" i="4"/>
  <c r="J48" i="4"/>
  <c r="K48" i="4"/>
  <c r="L48" i="4"/>
  <c r="M48" i="4"/>
  <c r="N48" i="4"/>
  <c r="O48" i="4"/>
  <c r="P48" i="4"/>
  <c r="Q48" i="4"/>
  <c r="R48" i="4"/>
  <c r="S48" i="4"/>
  <c r="T48" i="4"/>
  <c r="U48" i="4"/>
  <c r="V48" i="4"/>
  <c r="W48" i="4"/>
  <c r="X48" i="4"/>
  <c r="Y48" i="4"/>
  <c r="Z48" i="4"/>
  <c r="AA48" i="4"/>
  <c r="AB48" i="4"/>
  <c r="AC48" i="4"/>
  <c r="AD48" i="4"/>
  <c r="AE48" i="4"/>
  <c r="AF48" i="4"/>
  <c r="AG48" i="4"/>
  <c r="AH48" i="4"/>
  <c r="AI48" i="4"/>
  <c r="AJ48" i="4"/>
  <c r="AK48" i="4"/>
  <c r="AL48" i="4"/>
  <c r="AM48" i="4"/>
  <c r="AN48" i="4"/>
  <c r="AO48" i="4"/>
  <c r="AP48" i="4"/>
  <c r="B49" i="4"/>
  <c r="C49" i="4"/>
  <c r="D49" i="4"/>
  <c r="E49" i="4"/>
  <c r="F49" i="4"/>
  <c r="G49" i="4"/>
  <c r="H49" i="4"/>
  <c r="I49" i="4"/>
  <c r="J49" i="4"/>
  <c r="K49" i="4"/>
  <c r="L49" i="4"/>
  <c r="M49" i="4"/>
  <c r="N49" i="4"/>
  <c r="O49" i="4"/>
  <c r="P49" i="4"/>
  <c r="Q49" i="4"/>
  <c r="R49" i="4"/>
  <c r="S49" i="4"/>
  <c r="T49" i="4"/>
  <c r="U49" i="4"/>
  <c r="V49" i="4"/>
  <c r="W49" i="4"/>
  <c r="X49" i="4"/>
  <c r="Y49" i="4"/>
  <c r="Z49" i="4"/>
  <c r="AA49" i="4"/>
  <c r="AB49" i="4"/>
  <c r="AC49" i="4"/>
  <c r="AD49" i="4"/>
  <c r="AE49" i="4"/>
  <c r="AF49" i="4"/>
  <c r="AG49" i="4"/>
  <c r="AH49" i="4"/>
  <c r="AI49" i="4"/>
  <c r="AJ49" i="4"/>
  <c r="AK49" i="4"/>
  <c r="AL49" i="4"/>
  <c r="AM49" i="4"/>
  <c r="AN49" i="4"/>
  <c r="AO49" i="4"/>
  <c r="AP49" i="4"/>
  <c r="B50" i="4"/>
  <c r="C50" i="4"/>
  <c r="D50" i="4"/>
  <c r="E50" i="4"/>
  <c r="F50" i="4"/>
  <c r="G50" i="4"/>
  <c r="H50" i="4"/>
  <c r="I50" i="4"/>
  <c r="J50" i="4"/>
  <c r="K50" i="4"/>
  <c r="L50" i="4"/>
  <c r="M50" i="4"/>
  <c r="N50" i="4"/>
  <c r="O50" i="4"/>
  <c r="P50" i="4"/>
  <c r="Q50" i="4"/>
  <c r="R50" i="4"/>
  <c r="S50" i="4"/>
  <c r="T50" i="4"/>
  <c r="U50" i="4"/>
  <c r="V50" i="4"/>
  <c r="W50" i="4"/>
  <c r="X50" i="4"/>
  <c r="Y50" i="4"/>
  <c r="Z50" i="4"/>
  <c r="AA50" i="4"/>
  <c r="AB50" i="4"/>
  <c r="AC50" i="4"/>
  <c r="AD50" i="4"/>
  <c r="AE50" i="4"/>
  <c r="AF50" i="4"/>
  <c r="AG50" i="4"/>
  <c r="AH50" i="4"/>
  <c r="AI50" i="4"/>
  <c r="AJ50" i="4"/>
  <c r="AK50" i="4"/>
  <c r="AL50" i="4"/>
  <c r="AM50" i="4"/>
  <c r="AN50" i="4"/>
  <c r="AO50" i="4"/>
  <c r="AP50" i="4"/>
  <c r="B51" i="4"/>
  <c r="C51" i="4"/>
  <c r="D51" i="4"/>
  <c r="E51" i="4"/>
  <c r="F51" i="4"/>
  <c r="G51" i="4"/>
  <c r="H51" i="4"/>
  <c r="I51" i="4"/>
  <c r="J51" i="4"/>
  <c r="K51" i="4"/>
  <c r="L51" i="4"/>
  <c r="M51" i="4"/>
  <c r="N51" i="4"/>
  <c r="O51" i="4"/>
  <c r="P51" i="4"/>
  <c r="Q51" i="4"/>
  <c r="R51" i="4"/>
  <c r="S51" i="4"/>
  <c r="T51" i="4"/>
  <c r="U51" i="4"/>
  <c r="V51" i="4"/>
  <c r="W51" i="4"/>
  <c r="X51" i="4"/>
  <c r="Y51" i="4"/>
  <c r="Z51" i="4"/>
  <c r="AA51" i="4"/>
  <c r="AB51" i="4"/>
  <c r="AC51" i="4"/>
  <c r="AD51" i="4"/>
  <c r="AE51" i="4"/>
  <c r="AF51" i="4"/>
  <c r="AG51" i="4"/>
  <c r="AH51" i="4"/>
  <c r="AI51" i="4"/>
  <c r="AJ51" i="4"/>
  <c r="AK51" i="4"/>
  <c r="AL51" i="4"/>
  <c r="AM51" i="4"/>
  <c r="AN51" i="4"/>
  <c r="AO51" i="4"/>
  <c r="AP51" i="4"/>
  <c r="B52" i="4"/>
  <c r="C52" i="4"/>
  <c r="D52" i="4"/>
  <c r="E52" i="4"/>
  <c r="F52" i="4"/>
  <c r="G52" i="4"/>
  <c r="H52" i="4"/>
  <c r="I52" i="4"/>
  <c r="J52" i="4"/>
  <c r="K52" i="4"/>
  <c r="L52" i="4"/>
  <c r="M52" i="4"/>
  <c r="N52" i="4"/>
  <c r="O52" i="4"/>
  <c r="P52" i="4"/>
  <c r="Q52" i="4"/>
  <c r="R52" i="4"/>
  <c r="S52" i="4"/>
  <c r="T52" i="4"/>
  <c r="U52" i="4"/>
  <c r="V52" i="4"/>
  <c r="W52" i="4"/>
  <c r="X52" i="4"/>
  <c r="Y52" i="4"/>
  <c r="Z52" i="4"/>
  <c r="AA52" i="4"/>
  <c r="AB52" i="4"/>
  <c r="AC52" i="4"/>
  <c r="AD52" i="4"/>
  <c r="AE52" i="4"/>
  <c r="AF52" i="4"/>
  <c r="AG52" i="4"/>
  <c r="AH52" i="4"/>
  <c r="AI52" i="4"/>
  <c r="AJ52" i="4"/>
  <c r="AK52" i="4"/>
  <c r="AL52" i="4"/>
  <c r="AM52" i="4"/>
  <c r="AN52" i="4"/>
  <c r="AO52" i="4"/>
  <c r="AP52" i="4"/>
  <c r="B53" i="4"/>
  <c r="C53" i="4"/>
  <c r="D53" i="4"/>
  <c r="E53" i="4"/>
  <c r="F53" i="4"/>
  <c r="G53" i="4"/>
  <c r="H53" i="4"/>
  <c r="I53" i="4"/>
  <c r="J53" i="4"/>
  <c r="K53" i="4"/>
  <c r="L53" i="4"/>
  <c r="M53" i="4"/>
  <c r="N53" i="4"/>
  <c r="O53" i="4"/>
  <c r="P53" i="4"/>
  <c r="Q53" i="4"/>
  <c r="R53" i="4"/>
  <c r="S53" i="4"/>
  <c r="T53" i="4"/>
  <c r="U53" i="4"/>
  <c r="V53" i="4"/>
  <c r="W53" i="4"/>
  <c r="X53" i="4"/>
  <c r="Y53" i="4"/>
  <c r="Z53" i="4"/>
  <c r="AA53" i="4"/>
  <c r="AB53" i="4"/>
  <c r="AC53" i="4"/>
  <c r="AD53" i="4"/>
  <c r="AE53" i="4"/>
  <c r="AF53" i="4"/>
  <c r="AG53" i="4"/>
  <c r="AH53" i="4"/>
  <c r="AI53" i="4"/>
  <c r="AJ53" i="4"/>
  <c r="AK53" i="4"/>
  <c r="AL53" i="4"/>
  <c r="AM53" i="4"/>
  <c r="AN53" i="4"/>
  <c r="AO53" i="4"/>
  <c r="AP53" i="4"/>
  <c r="B54" i="4"/>
  <c r="C54" i="4"/>
  <c r="D54" i="4"/>
  <c r="E54" i="4"/>
  <c r="F54" i="4"/>
  <c r="G54" i="4"/>
  <c r="H54" i="4"/>
  <c r="I54" i="4"/>
  <c r="J54" i="4"/>
  <c r="K54" i="4"/>
  <c r="L54" i="4"/>
  <c r="M54" i="4"/>
  <c r="N54" i="4"/>
  <c r="O54" i="4"/>
  <c r="P54" i="4"/>
  <c r="Q54" i="4"/>
  <c r="R54" i="4"/>
  <c r="S54" i="4"/>
  <c r="T54" i="4"/>
  <c r="U54" i="4"/>
  <c r="V54" i="4"/>
  <c r="W54" i="4"/>
  <c r="X54" i="4"/>
  <c r="Y54" i="4"/>
  <c r="Z54" i="4"/>
  <c r="AA54" i="4"/>
  <c r="AB54" i="4"/>
  <c r="AC54" i="4"/>
  <c r="AD54" i="4"/>
  <c r="AE54" i="4"/>
  <c r="AF54" i="4"/>
  <c r="AG54" i="4"/>
  <c r="AH54" i="4"/>
  <c r="AI54" i="4"/>
  <c r="AJ54" i="4"/>
  <c r="AK54" i="4"/>
  <c r="AL54" i="4"/>
  <c r="AM54" i="4"/>
  <c r="AN54" i="4"/>
  <c r="AO54" i="4"/>
  <c r="AP54" i="4"/>
  <c r="B55" i="4"/>
  <c r="C55" i="4"/>
  <c r="D55" i="4"/>
  <c r="E55" i="4"/>
  <c r="AQ55" i="4" s="1"/>
  <c r="E55" i="3" s="1"/>
  <c r="F55" i="4"/>
  <c r="G55" i="4"/>
  <c r="H55" i="4"/>
  <c r="I55" i="4"/>
  <c r="J55" i="4"/>
  <c r="K55" i="4"/>
  <c r="L55" i="4"/>
  <c r="M55" i="4"/>
  <c r="N55" i="4"/>
  <c r="O55" i="4"/>
  <c r="P55" i="4"/>
  <c r="Q55" i="4"/>
  <c r="R55" i="4"/>
  <c r="S55" i="4"/>
  <c r="T55" i="4"/>
  <c r="U55" i="4"/>
  <c r="V55" i="4"/>
  <c r="W55" i="4"/>
  <c r="X55" i="4"/>
  <c r="Y55" i="4"/>
  <c r="Z55" i="4"/>
  <c r="AA55" i="4"/>
  <c r="AB55" i="4"/>
  <c r="AC55" i="4"/>
  <c r="AD55" i="4"/>
  <c r="AE55" i="4"/>
  <c r="AF55" i="4"/>
  <c r="AG55" i="4"/>
  <c r="AH55" i="4"/>
  <c r="AI55" i="4"/>
  <c r="AJ55" i="4"/>
  <c r="AK55" i="4"/>
  <c r="AL55" i="4"/>
  <c r="AM55" i="4"/>
  <c r="AN55" i="4"/>
  <c r="AO55" i="4"/>
  <c r="AP55" i="4"/>
  <c r="B56" i="4"/>
  <c r="C56" i="4"/>
  <c r="D56" i="4"/>
  <c r="E56" i="4"/>
  <c r="F56" i="4"/>
  <c r="G56" i="4"/>
  <c r="H56" i="4"/>
  <c r="I56" i="4"/>
  <c r="J56" i="4"/>
  <c r="K56" i="4"/>
  <c r="L56" i="4"/>
  <c r="M56" i="4"/>
  <c r="N56" i="4"/>
  <c r="O56" i="4"/>
  <c r="P56" i="4"/>
  <c r="Q56" i="4"/>
  <c r="R56" i="4"/>
  <c r="S56" i="4"/>
  <c r="T56" i="4"/>
  <c r="U56" i="4"/>
  <c r="V56" i="4"/>
  <c r="W56" i="4"/>
  <c r="X56" i="4"/>
  <c r="Y56" i="4"/>
  <c r="Z56" i="4"/>
  <c r="AA56" i="4"/>
  <c r="AB56" i="4"/>
  <c r="AC56" i="4"/>
  <c r="AD56" i="4"/>
  <c r="AE56" i="4"/>
  <c r="AF56" i="4"/>
  <c r="AG56" i="4"/>
  <c r="AH56" i="4"/>
  <c r="AI56" i="4"/>
  <c r="AJ56" i="4"/>
  <c r="AK56" i="4"/>
  <c r="AL56" i="4"/>
  <c r="AM56" i="4"/>
  <c r="AN56" i="4"/>
  <c r="AO56" i="4"/>
  <c r="AP56" i="4"/>
  <c r="B57" i="4"/>
  <c r="C57" i="4"/>
  <c r="D57" i="4"/>
  <c r="E57" i="4"/>
  <c r="F57" i="4"/>
  <c r="G57" i="4"/>
  <c r="H57" i="4"/>
  <c r="I57" i="4"/>
  <c r="J57" i="4"/>
  <c r="K57" i="4"/>
  <c r="L57" i="4"/>
  <c r="M57" i="4"/>
  <c r="N57" i="4"/>
  <c r="O57" i="4"/>
  <c r="P57" i="4"/>
  <c r="Q57" i="4"/>
  <c r="R57" i="4"/>
  <c r="S57" i="4"/>
  <c r="T57" i="4"/>
  <c r="U57" i="4"/>
  <c r="V57" i="4"/>
  <c r="W57" i="4"/>
  <c r="X57" i="4"/>
  <c r="Y57" i="4"/>
  <c r="Z57" i="4"/>
  <c r="AA57" i="4"/>
  <c r="AB57" i="4"/>
  <c r="AC57" i="4"/>
  <c r="AD57" i="4"/>
  <c r="AE57" i="4"/>
  <c r="AF57" i="4"/>
  <c r="AG57" i="4"/>
  <c r="AH57" i="4"/>
  <c r="AI57" i="4"/>
  <c r="AJ57" i="4"/>
  <c r="AK57" i="4"/>
  <c r="AL57" i="4"/>
  <c r="AM57" i="4"/>
  <c r="AN57" i="4"/>
  <c r="AO57" i="4"/>
  <c r="AP57" i="4"/>
  <c r="B58" i="4"/>
  <c r="C58" i="4"/>
  <c r="D58" i="4"/>
  <c r="E58" i="4"/>
  <c r="F58" i="4"/>
  <c r="G58" i="4"/>
  <c r="H58" i="4"/>
  <c r="I58" i="4"/>
  <c r="J58" i="4"/>
  <c r="K58" i="4"/>
  <c r="L58" i="4"/>
  <c r="M58" i="4"/>
  <c r="N58" i="4"/>
  <c r="O58" i="4"/>
  <c r="P58" i="4"/>
  <c r="Q58" i="4"/>
  <c r="R58" i="4"/>
  <c r="S58" i="4"/>
  <c r="T58" i="4"/>
  <c r="U58" i="4"/>
  <c r="V58" i="4"/>
  <c r="W58" i="4"/>
  <c r="X58" i="4"/>
  <c r="Y58" i="4"/>
  <c r="Z58" i="4"/>
  <c r="AA58" i="4"/>
  <c r="AB58" i="4"/>
  <c r="AC58" i="4"/>
  <c r="AD58" i="4"/>
  <c r="AE58" i="4"/>
  <c r="AF58" i="4"/>
  <c r="AG58" i="4"/>
  <c r="AH58" i="4"/>
  <c r="AI58" i="4"/>
  <c r="AJ58" i="4"/>
  <c r="AK58" i="4"/>
  <c r="AL58" i="4"/>
  <c r="AM58" i="4"/>
  <c r="AN58" i="4"/>
  <c r="AO58" i="4"/>
  <c r="AP58" i="4"/>
  <c r="B59" i="4"/>
  <c r="C59" i="4"/>
  <c r="D59" i="4"/>
  <c r="E59" i="4"/>
  <c r="F59" i="4"/>
  <c r="G59" i="4"/>
  <c r="H59" i="4"/>
  <c r="I59" i="4"/>
  <c r="J59" i="4"/>
  <c r="K59" i="4"/>
  <c r="L59" i="4"/>
  <c r="M59" i="4"/>
  <c r="N59" i="4"/>
  <c r="O59" i="4"/>
  <c r="P59" i="4"/>
  <c r="Q59" i="4"/>
  <c r="R59" i="4"/>
  <c r="S59" i="4"/>
  <c r="T59" i="4"/>
  <c r="U59" i="4"/>
  <c r="V59" i="4"/>
  <c r="W59" i="4"/>
  <c r="X59" i="4"/>
  <c r="Y59" i="4"/>
  <c r="Z59" i="4"/>
  <c r="AA59" i="4"/>
  <c r="AB59" i="4"/>
  <c r="AC59" i="4"/>
  <c r="AD59" i="4"/>
  <c r="AE59" i="4"/>
  <c r="AF59" i="4"/>
  <c r="AG59" i="4"/>
  <c r="AH59" i="4"/>
  <c r="AI59" i="4"/>
  <c r="AJ59" i="4"/>
  <c r="AK59" i="4"/>
  <c r="AL59" i="4"/>
  <c r="AM59" i="4"/>
  <c r="AN59" i="4"/>
  <c r="AO59" i="4"/>
  <c r="AP59" i="4"/>
  <c r="B60" i="4"/>
  <c r="C60" i="4"/>
  <c r="D60" i="4"/>
  <c r="E60" i="4"/>
  <c r="F60" i="4"/>
  <c r="G60" i="4"/>
  <c r="H60" i="4"/>
  <c r="I60" i="4"/>
  <c r="J60" i="4"/>
  <c r="K60" i="4"/>
  <c r="L60" i="4"/>
  <c r="M60" i="4"/>
  <c r="N60" i="4"/>
  <c r="O60" i="4"/>
  <c r="P60" i="4"/>
  <c r="Q60" i="4"/>
  <c r="R60" i="4"/>
  <c r="S60" i="4"/>
  <c r="T60" i="4"/>
  <c r="U60" i="4"/>
  <c r="V60" i="4"/>
  <c r="W60" i="4"/>
  <c r="X60" i="4"/>
  <c r="Y60" i="4"/>
  <c r="Z60" i="4"/>
  <c r="AA60" i="4"/>
  <c r="AB60" i="4"/>
  <c r="AC60" i="4"/>
  <c r="AD60" i="4"/>
  <c r="AE60" i="4"/>
  <c r="AF60" i="4"/>
  <c r="AG60" i="4"/>
  <c r="AH60" i="4"/>
  <c r="AI60" i="4"/>
  <c r="AJ60" i="4"/>
  <c r="AK60" i="4"/>
  <c r="AL60" i="4"/>
  <c r="AM60" i="4"/>
  <c r="AN60" i="4"/>
  <c r="AO60" i="4"/>
  <c r="AP60" i="4"/>
  <c r="B61" i="4"/>
  <c r="C61" i="4"/>
  <c r="D61" i="4"/>
  <c r="E61" i="4"/>
  <c r="F61" i="4"/>
  <c r="G61" i="4"/>
  <c r="H61" i="4"/>
  <c r="I61" i="4"/>
  <c r="J61" i="4"/>
  <c r="K61" i="4"/>
  <c r="L61" i="4"/>
  <c r="M61" i="4"/>
  <c r="N61" i="4"/>
  <c r="O61" i="4"/>
  <c r="P61" i="4"/>
  <c r="Q61" i="4"/>
  <c r="R61" i="4"/>
  <c r="S61" i="4"/>
  <c r="T61" i="4"/>
  <c r="U61" i="4"/>
  <c r="V61" i="4"/>
  <c r="W61" i="4"/>
  <c r="X61" i="4"/>
  <c r="Y61" i="4"/>
  <c r="Z61" i="4"/>
  <c r="AA61" i="4"/>
  <c r="AB61" i="4"/>
  <c r="AC61" i="4"/>
  <c r="AD61" i="4"/>
  <c r="AE61" i="4"/>
  <c r="AF61" i="4"/>
  <c r="AG61" i="4"/>
  <c r="AH61" i="4"/>
  <c r="AI61" i="4"/>
  <c r="AJ61" i="4"/>
  <c r="AK61" i="4"/>
  <c r="AL61" i="4"/>
  <c r="AM61" i="4"/>
  <c r="AN61" i="4"/>
  <c r="AO61" i="4"/>
  <c r="AP61" i="4"/>
  <c r="B62" i="4"/>
  <c r="C62" i="4"/>
  <c r="D62" i="4"/>
  <c r="E62" i="4"/>
  <c r="F62" i="4"/>
  <c r="G62" i="4"/>
  <c r="H62" i="4"/>
  <c r="I62" i="4"/>
  <c r="J62" i="4"/>
  <c r="K62" i="4"/>
  <c r="L62" i="4"/>
  <c r="M62" i="4"/>
  <c r="N62" i="4"/>
  <c r="O62" i="4"/>
  <c r="P62" i="4"/>
  <c r="Q62" i="4"/>
  <c r="R62" i="4"/>
  <c r="S62" i="4"/>
  <c r="T62" i="4"/>
  <c r="U62" i="4"/>
  <c r="V62" i="4"/>
  <c r="W62" i="4"/>
  <c r="X62" i="4"/>
  <c r="Y62" i="4"/>
  <c r="Z62" i="4"/>
  <c r="AA62" i="4"/>
  <c r="AB62" i="4"/>
  <c r="AC62" i="4"/>
  <c r="AD62" i="4"/>
  <c r="AE62" i="4"/>
  <c r="AF62" i="4"/>
  <c r="AG62" i="4"/>
  <c r="AH62" i="4"/>
  <c r="AI62" i="4"/>
  <c r="AJ62" i="4"/>
  <c r="AK62" i="4"/>
  <c r="AL62" i="4"/>
  <c r="AM62" i="4"/>
  <c r="AN62" i="4"/>
  <c r="AO62" i="4"/>
  <c r="AP62" i="4"/>
  <c r="B63" i="4"/>
  <c r="C63" i="4"/>
  <c r="D63" i="4"/>
  <c r="E63" i="4"/>
  <c r="F63" i="4"/>
  <c r="G63" i="4"/>
  <c r="H63" i="4"/>
  <c r="I63" i="4"/>
  <c r="J63" i="4"/>
  <c r="K63" i="4"/>
  <c r="L63" i="4"/>
  <c r="M63" i="4"/>
  <c r="N63" i="4"/>
  <c r="O63" i="4"/>
  <c r="P63" i="4"/>
  <c r="Q63" i="4"/>
  <c r="R63" i="4"/>
  <c r="S63" i="4"/>
  <c r="T63" i="4"/>
  <c r="U63" i="4"/>
  <c r="V63" i="4"/>
  <c r="W63" i="4"/>
  <c r="X63" i="4"/>
  <c r="Y63" i="4"/>
  <c r="Z63" i="4"/>
  <c r="AA63" i="4"/>
  <c r="AB63" i="4"/>
  <c r="AC63" i="4"/>
  <c r="AD63" i="4"/>
  <c r="AE63" i="4"/>
  <c r="AF63" i="4"/>
  <c r="AG63" i="4"/>
  <c r="AH63" i="4"/>
  <c r="AI63" i="4"/>
  <c r="AJ63" i="4"/>
  <c r="AK63" i="4"/>
  <c r="AL63" i="4"/>
  <c r="AM63" i="4"/>
  <c r="AN63" i="4"/>
  <c r="AO63" i="4"/>
  <c r="AP63" i="4"/>
  <c r="B64" i="4"/>
  <c r="C64" i="4"/>
  <c r="D64" i="4"/>
  <c r="E64" i="4"/>
  <c r="F64" i="4"/>
  <c r="G64" i="4"/>
  <c r="H64" i="4"/>
  <c r="I64" i="4"/>
  <c r="J64" i="4"/>
  <c r="K64" i="4"/>
  <c r="L64" i="4"/>
  <c r="M64" i="4"/>
  <c r="N64" i="4"/>
  <c r="O64" i="4"/>
  <c r="P64" i="4"/>
  <c r="Q64" i="4"/>
  <c r="R64" i="4"/>
  <c r="S64" i="4"/>
  <c r="T64" i="4"/>
  <c r="U64" i="4"/>
  <c r="V64" i="4"/>
  <c r="W64" i="4"/>
  <c r="X64" i="4"/>
  <c r="Y64" i="4"/>
  <c r="Z64" i="4"/>
  <c r="AA64" i="4"/>
  <c r="AB64" i="4"/>
  <c r="AC64" i="4"/>
  <c r="AD64" i="4"/>
  <c r="AE64" i="4"/>
  <c r="AF64" i="4"/>
  <c r="AG64" i="4"/>
  <c r="AH64" i="4"/>
  <c r="AI64" i="4"/>
  <c r="AJ64" i="4"/>
  <c r="AK64" i="4"/>
  <c r="AL64" i="4"/>
  <c r="AM64" i="4"/>
  <c r="AN64" i="4"/>
  <c r="AO64" i="4"/>
  <c r="AP64" i="4"/>
  <c r="B65" i="4"/>
  <c r="C65" i="4"/>
  <c r="D65" i="4"/>
  <c r="E65" i="4"/>
  <c r="F65" i="4"/>
  <c r="G65" i="4"/>
  <c r="H65" i="4"/>
  <c r="I65" i="4"/>
  <c r="J65" i="4"/>
  <c r="K65" i="4"/>
  <c r="L65" i="4"/>
  <c r="M65" i="4"/>
  <c r="N65" i="4"/>
  <c r="O65" i="4"/>
  <c r="P65" i="4"/>
  <c r="Q65" i="4"/>
  <c r="R65" i="4"/>
  <c r="S65" i="4"/>
  <c r="T65" i="4"/>
  <c r="U65" i="4"/>
  <c r="V65" i="4"/>
  <c r="W65" i="4"/>
  <c r="X65" i="4"/>
  <c r="Y65" i="4"/>
  <c r="Z65" i="4"/>
  <c r="AA65" i="4"/>
  <c r="AB65" i="4"/>
  <c r="AC65" i="4"/>
  <c r="AD65" i="4"/>
  <c r="AE65" i="4"/>
  <c r="AF65" i="4"/>
  <c r="AG65" i="4"/>
  <c r="AH65" i="4"/>
  <c r="AI65" i="4"/>
  <c r="AJ65" i="4"/>
  <c r="AK65" i="4"/>
  <c r="AL65" i="4"/>
  <c r="AM65" i="4"/>
  <c r="AN65" i="4"/>
  <c r="AO65" i="4"/>
  <c r="AP65" i="4"/>
  <c r="B66" i="4"/>
  <c r="C66" i="4"/>
  <c r="D66" i="4"/>
  <c r="E66" i="4"/>
  <c r="F66" i="4"/>
  <c r="G66" i="4"/>
  <c r="H66" i="4"/>
  <c r="I66" i="4"/>
  <c r="J66" i="4"/>
  <c r="K66" i="4"/>
  <c r="L66" i="4"/>
  <c r="M66" i="4"/>
  <c r="N66" i="4"/>
  <c r="O66" i="4"/>
  <c r="P66" i="4"/>
  <c r="Q66" i="4"/>
  <c r="R66" i="4"/>
  <c r="S66" i="4"/>
  <c r="T66" i="4"/>
  <c r="U66" i="4"/>
  <c r="V66" i="4"/>
  <c r="W66" i="4"/>
  <c r="X66" i="4"/>
  <c r="Y66" i="4"/>
  <c r="Z66" i="4"/>
  <c r="AA66" i="4"/>
  <c r="AB66" i="4"/>
  <c r="AC66" i="4"/>
  <c r="AD66" i="4"/>
  <c r="AE66" i="4"/>
  <c r="AF66" i="4"/>
  <c r="AG66" i="4"/>
  <c r="AH66" i="4"/>
  <c r="AI66" i="4"/>
  <c r="AJ66" i="4"/>
  <c r="AK66" i="4"/>
  <c r="AL66" i="4"/>
  <c r="AM66" i="4"/>
  <c r="AN66" i="4"/>
  <c r="AO66" i="4"/>
  <c r="AP66" i="4"/>
  <c r="B67" i="4"/>
  <c r="C67" i="4"/>
  <c r="D67" i="4"/>
  <c r="E67" i="4"/>
  <c r="F67" i="4"/>
  <c r="G67" i="4"/>
  <c r="H67" i="4"/>
  <c r="I67" i="4"/>
  <c r="J67" i="4"/>
  <c r="K67" i="4"/>
  <c r="L67" i="4"/>
  <c r="M67" i="4"/>
  <c r="N67" i="4"/>
  <c r="O67" i="4"/>
  <c r="P67" i="4"/>
  <c r="Q67" i="4"/>
  <c r="R67" i="4"/>
  <c r="S67" i="4"/>
  <c r="T67" i="4"/>
  <c r="U67" i="4"/>
  <c r="V67" i="4"/>
  <c r="W67" i="4"/>
  <c r="X67" i="4"/>
  <c r="Y67" i="4"/>
  <c r="Z67" i="4"/>
  <c r="AA67" i="4"/>
  <c r="AB67" i="4"/>
  <c r="AC67" i="4"/>
  <c r="AD67" i="4"/>
  <c r="AE67" i="4"/>
  <c r="AF67" i="4"/>
  <c r="AG67" i="4"/>
  <c r="AH67" i="4"/>
  <c r="AI67" i="4"/>
  <c r="AJ67" i="4"/>
  <c r="AK67" i="4"/>
  <c r="AL67" i="4"/>
  <c r="AM67" i="4"/>
  <c r="AN67" i="4"/>
  <c r="AO67" i="4"/>
  <c r="AP67" i="4"/>
  <c r="B68" i="4"/>
  <c r="C68" i="4"/>
  <c r="D68" i="4"/>
  <c r="E68" i="4"/>
  <c r="F68" i="4"/>
  <c r="G68" i="4"/>
  <c r="H68" i="4"/>
  <c r="I68" i="4"/>
  <c r="J68" i="4"/>
  <c r="K68" i="4"/>
  <c r="L68" i="4"/>
  <c r="M68" i="4"/>
  <c r="N68" i="4"/>
  <c r="O68" i="4"/>
  <c r="P68" i="4"/>
  <c r="Q68" i="4"/>
  <c r="R68" i="4"/>
  <c r="S68" i="4"/>
  <c r="T68" i="4"/>
  <c r="U68" i="4"/>
  <c r="V68" i="4"/>
  <c r="W68" i="4"/>
  <c r="X68" i="4"/>
  <c r="Y68" i="4"/>
  <c r="Z68" i="4"/>
  <c r="AA68" i="4"/>
  <c r="AB68" i="4"/>
  <c r="AC68" i="4"/>
  <c r="AD68" i="4"/>
  <c r="AE68" i="4"/>
  <c r="AF68" i="4"/>
  <c r="AG68" i="4"/>
  <c r="AH68" i="4"/>
  <c r="AI68" i="4"/>
  <c r="AJ68" i="4"/>
  <c r="AK68" i="4"/>
  <c r="AL68" i="4"/>
  <c r="AM68" i="4"/>
  <c r="AN68" i="4"/>
  <c r="AO68" i="4"/>
  <c r="AP68" i="4"/>
  <c r="B69" i="4"/>
  <c r="C69" i="4"/>
  <c r="D69" i="4"/>
  <c r="E69" i="4"/>
  <c r="F69" i="4"/>
  <c r="G69" i="4"/>
  <c r="AQ69" i="4" s="1"/>
  <c r="E69" i="3" s="1"/>
  <c r="H69" i="4"/>
  <c r="I69" i="4"/>
  <c r="J69" i="4"/>
  <c r="K69" i="4"/>
  <c r="L69" i="4"/>
  <c r="M69" i="4"/>
  <c r="N69" i="4"/>
  <c r="O69" i="4"/>
  <c r="P69" i="4"/>
  <c r="Q69" i="4"/>
  <c r="R69" i="4"/>
  <c r="S69" i="4"/>
  <c r="T69" i="4"/>
  <c r="U69" i="4"/>
  <c r="V69" i="4"/>
  <c r="W69" i="4"/>
  <c r="X69" i="4"/>
  <c r="Y69" i="4"/>
  <c r="Z69" i="4"/>
  <c r="AA69" i="4"/>
  <c r="AB69" i="4"/>
  <c r="AC69" i="4"/>
  <c r="AD69" i="4"/>
  <c r="AE69" i="4"/>
  <c r="AF69" i="4"/>
  <c r="AG69" i="4"/>
  <c r="AH69" i="4"/>
  <c r="AI69" i="4"/>
  <c r="AJ69" i="4"/>
  <c r="AK69" i="4"/>
  <c r="AL69" i="4"/>
  <c r="AM69" i="4"/>
  <c r="AN69" i="4"/>
  <c r="AO69" i="4"/>
  <c r="AP69" i="4"/>
  <c r="B70" i="4"/>
  <c r="C70" i="4"/>
  <c r="D70" i="4"/>
  <c r="E70" i="4"/>
  <c r="F70" i="4"/>
  <c r="G70" i="4"/>
  <c r="H70" i="4"/>
  <c r="I70" i="4"/>
  <c r="J70" i="4"/>
  <c r="K70" i="4"/>
  <c r="L70" i="4"/>
  <c r="M70" i="4"/>
  <c r="N70" i="4"/>
  <c r="O70" i="4"/>
  <c r="P70" i="4"/>
  <c r="Q70" i="4"/>
  <c r="R70" i="4"/>
  <c r="S70" i="4"/>
  <c r="T70" i="4"/>
  <c r="U70" i="4"/>
  <c r="V70" i="4"/>
  <c r="W70" i="4"/>
  <c r="X70" i="4"/>
  <c r="Y70" i="4"/>
  <c r="Z70" i="4"/>
  <c r="AA70" i="4"/>
  <c r="AB70" i="4"/>
  <c r="AC70" i="4"/>
  <c r="AD70" i="4"/>
  <c r="AE70" i="4"/>
  <c r="AF70" i="4"/>
  <c r="AG70" i="4"/>
  <c r="AH70" i="4"/>
  <c r="AI70" i="4"/>
  <c r="AJ70" i="4"/>
  <c r="AK70" i="4"/>
  <c r="AL70" i="4"/>
  <c r="AM70" i="4"/>
  <c r="AN70" i="4"/>
  <c r="AO70" i="4"/>
  <c r="AP70" i="4"/>
  <c r="B71" i="4"/>
  <c r="C71" i="4"/>
  <c r="D71" i="4"/>
  <c r="E71" i="4"/>
  <c r="F71" i="4"/>
  <c r="G71" i="4"/>
  <c r="H71" i="4"/>
  <c r="I71" i="4"/>
  <c r="J71" i="4"/>
  <c r="K71" i="4"/>
  <c r="L71" i="4"/>
  <c r="M71" i="4"/>
  <c r="N71" i="4"/>
  <c r="O71" i="4"/>
  <c r="P71" i="4"/>
  <c r="Q71" i="4"/>
  <c r="R71" i="4"/>
  <c r="S71" i="4"/>
  <c r="T71" i="4"/>
  <c r="U71" i="4"/>
  <c r="V71" i="4"/>
  <c r="W71" i="4"/>
  <c r="X71" i="4"/>
  <c r="Y71" i="4"/>
  <c r="Z71" i="4"/>
  <c r="AA71" i="4"/>
  <c r="AB71" i="4"/>
  <c r="AC71" i="4"/>
  <c r="AD71" i="4"/>
  <c r="AE71" i="4"/>
  <c r="AF71" i="4"/>
  <c r="AG71" i="4"/>
  <c r="AH71" i="4"/>
  <c r="AI71" i="4"/>
  <c r="AJ71" i="4"/>
  <c r="AK71" i="4"/>
  <c r="AL71" i="4"/>
  <c r="AM71" i="4"/>
  <c r="AN71" i="4"/>
  <c r="AO71" i="4"/>
  <c r="AP71" i="4"/>
  <c r="B72" i="4"/>
  <c r="C72" i="4"/>
  <c r="D72" i="4"/>
  <c r="E72" i="4"/>
  <c r="F72" i="4"/>
  <c r="G72" i="4"/>
  <c r="H72" i="4"/>
  <c r="I72" i="4"/>
  <c r="J72" i="4"/>
  <c r="K72" i="4"/>
  <c r="L72" i="4"/>
  <c r="M72" i="4"/>
  <c r="N72" i="4"/>
  <c r="O72" i="4"/>
  <c r="P72" i="4"/>
  <c r="Q72" i="4"/>
  <c r="R72" i="4"/>
  <c r="S72" i="4"/>
  <c r="T72" i="4"/>
  <c r="U72" i="4"/>
  <c r="V72" i="4"/>
  <c r="W72" i="4"/>
  <c r="X72" i="4"/>
  <c r="Y72" i="4"/>
  <c r="Z72" i="4"/>
  <c r="AA72" i="4"/>
  <c r="AB72" i="4"/>
  <c r="AC72" i="4"/>
  <c r="AD72" i="4"/>
  <c r="AE72" i="4"/>
  <c r="AF72" i="4"/>
  <c r="AG72" i="4"/>
  <c r="AH72" i="4"/>
  <c r="AI72" i="4"/>
  <c r="AJ72" i="4"/>
  <c r="AK72" i="4"/>
  <c r="AL72" i="4"/>
  <c r="AM72" i="4"/>
  <c r="AN72" i="4"/>
  <c r="AO72" i="4"/>
  <c r="AP72" i="4"/>
  <c r="B73" i="4"/>
  <c r="C73" i="4"/>
  <c r="D73" i="4"/>
  <c r="E73" i="4"/>
  <c r="F73" i="4"/>
  <c r="G73" i="4"/>
  <c r="H73" i="4"/>
  <c r="I73" i="4"/>
  <c r="J73" i="4"/>
  <c r="K73" i="4"/>
  <c r="L73" i="4"/>
  <c r="M73" i="4"/>
  <c r="N73" i="4"/>
  <c r="O73" i="4"/>
  <c r="P73" i="4"/>
  <c r="Q73" i="4"/>
  <c r="R73" i="4"/>
  <c r="S73" i="4"/>
  <c r="T73" i="4"/>
  <c r="U73" i="4"/>
  <c r="V73" i="4"/>
  <c r="W73" i="4"/>
  <c r="X73" i="4"/>
  <c r="Y73" i="4"/>
  <c r="Z73" i="4"/>
  <c r="AA73" i="4"/>
  <c r="AB73" i="4"/>
  <c r="AC73" i="4"/>
  <c r="AD73" i="4"/>
  <c r="AE73" i="4"/>
  <c r="AF73" i="4"/>
  <c r="AG73" i="4"/>
  <c r="AH73" i="4"/>
  <c r="AI73" i="4"/>
  <c r="AJ73" i="4"/>
  <c r="AK73" i="4"/>
  <c r="AL73" i="4"/>
  <c r="AM73" i="4"/>
  <c r="AN73" i="4"/>
  <c r="AO73" i="4"/>
  <c r="AP73" i="4"/>
  <c r="B74" i="4"/>
  <c r="C74" i="4"/>
  <c r="D74" i="4"/>
  <c r="E74" i="4"/>
  <c r="F74" i="4"/>
  <c r="G74" i="4"/>
  <c r="H74" i="4"/>
  <c r="I74" i="4"/>
  <c r="J74" i="4"/>
  <c r="K74" i="4"/>
  <c r="L74" i="4"/>
  <c r="M74" i="4"/>
  <c r="N74" i="4"/>
  <c r="O74" i="4"/>
  <c r="P74" i="4"/>
  <c r="Q74" i="4"/>
  <c r="R74" i="4"/>
  <c r="S74" i="4"/>
  <c r="T74" i="4"/>
  <c r="U74" i="4"/>
  <c r="V74" i="4"/>
  <c r="W74" i="4"/>
  <c r="X74" i="4"/>
  <c r="Y74" i="4"/>
  <c r="Z74" i="4"/>
  <c r="AA74" i="4"/>
  <c r="AB74" i="4"/>
  <c r="AC74" i="4"/>
  <c r="AD74" i="4"/>
  <c r="AE74" i="4"/>
  <c r="AF74" i="4"/>
  <c r="AG74" i="4"/>
  <c r="AH74" i="4"/>
  <c r="AI74" i="4"/>
  <c r="AJ74" i="4"/>
  <c r="AK74" i="4"/>
  <c r="AL74" i="4"/>
  <c r="AM74" i="4"/>
  <c r="AN74" i="4"/>
  <c r="AO74" i="4"/>
  <c r="AP74" i="4"/>
  <c r="B75" i="4"/>
  <c r="C75" i="4"/>
  <c r="D75" i="4"/>
  <c r="E75" i="4"/>
  <c r="F75" i="4"/>
  <c r="G75" i="4"/>
  <c r="H75" i="4"/>
  <c r="I75" i="4"/>
  <c r="J75" i="4"/>
  <c r="K75" i="4"/>
  <c r="L75" i="4"/>
  <c r="M75" i="4"/>
  <c r="N75" i="4"/>
  <c r="O75" i="4"/>
  <c r="P75" i="4"/>
  <c r="Q75" i="4"/>
  <c r="R75" i="4"/>
  <c r="S75" i="4"/>
  <c r="T75" i="4"/>
  <c r="U75" i="4"/>
  <c r="V75" i="4"/>
  <c r="W75" i="4"/>
  <c r="X75" i="4"/>
  <c r="Y75" i="4"/>
  <c r="Z75" i="4"/>
  <c r="AA75" i="4"/>
  <c r="AB75" i="4"/>
  <c r="AC75" i="4"/>
  <c r="AD75" i="4"/>
  <c r="AE75" i="4"/>
  <c r="AF75" i="4"/>
  <c r="AG75" i="4"/>
  <c r="AH75" i="4"/>
  <c r="AI75" i="4"/>
  <c r="AJ75" i="4"/>
  <c r="AK75" i="4"/>
  <c r="AL75" i="4"/>
  <c r="AM75" i="4"/>
  <c r="AN75" i="4"/>
  <c r="AO75" i="4"/>
  <c r="AP75" i="4"/>
  <c r="B76" i="4"/>
  <c r="C76" i="4"/>
  <c r="D76" i="4"/>
  <c r="E76" i="4"/>
  <c r="F76" i="4"/>
  <c r="G76" i="4"/>
  <c r="H76" i="4"/>
  <c r="I76" i="4"/>
  <c r="J76" i="4"/>
  <c r="K76" i="4"/>
  <c r="L76" i="4"/>
  <c r="M76" i="4"/>
  <c r="N76" i="4"/>
  <c r="O76" i="4"/>
  <c r="P76" i="4"/>
  <c r="Q76" i="4"/>
  <c r="R76" i="4"/>
  <c r="S76" i="4"/>
  <c r="T76" i="4"/>
  <c r="U76" i="4"/>
  <c r="V76" i="4"/>
  <c r="W76" i="4"/>
  <c r="X76" i="4"/>
  <c r="Y76" i="4"/>
  <c r="Z76" i="4"/>
  <c r="AA76" i="4"/>
  <c r="AB76" i="4"/>
  <c r="AC76" i="4"/>
  <c r="AD76" i="4"/>
  <c r="AE76" i="4"/>
  <c r="AF76" i="4"/>
  <c r="AG76" i="4"/>
  <c r="AH76" i="4"/>
  <c r="AI76" i="4"/>
  <c r="AJ76" i="4"/>
  <c r="AK76" i="4"/>
  <c r="AL76" i="4"/>
  <c r="AM76" i="4"/>
  <c r="AN76" i="4"/>
  <c r="AO76" i="4"/>
  <c r="AP76" i="4"/>
  <c r="B77" i="4"/>
  <c r="C77" i="4"/>
  <c r="D77" i="4"/>
  <c r="E77" i="4"/>
  <c r="F77" i="4"/>
  <c r="G77" i="4"/>
  <c r="H77" i="4"/>
  <c r="I77" i="4"/>
  <c r="J77" i="4"/>
  <c r="K77" i="4"/>
  <c r="L77" i="4"/>
  <c r="M77" i="4"/>
  <c r="N77" i="4"/>
  <c r="O77" i="4"/>
  <c r="P77" i="4"/>
  <c r="Q77" i="4"/>
  <c r="R77" i="4"/>
  <c r="S77" i="4"/>
  <c r="T77" i="4"/>
  <c r="U77" i="4"/>
  <c r="V77" i="4"/>
  <c r="W77" i="4"/>
  <c r="X77" i="4"/>
  <c r="Y77" i="4"/>
  <c r="Z77" i="4"/>
  <c r="AA77" i="4"/>
  <c r="AB77" i="4"/>
  <c r="AC77" i="4"/>
  <c r="AD77" i="4"/>
  <c r="AE77" i="4"/>
  <c r="AF77" i="4"/>
  <c r="AG77" i="4"/>
  <c r="AH77" i="4"/>
  <c r="AI77" i="4"/>
  <c r="AJ77" i="4"/>
  <c r="AK77" i="4"/>
  <c r="AL77" i="4"/>
  <c r="AM77" i="4"/>
  <c r="AN77" i="4"/>
  <c r="AO77" i="4"/>
  <c r="AP77" i="4"/>
  <c r="B78" i="4"/>
  <c r="C78" i="4"/>
  <c r="D78" i="4"/>
  <c r="E78" i="4"/>
  <c r="F78" i="4"/>
  <c r="AQ78" i="4" s="1"/>
  <c r="E78" i="3" s="1"/>
  <c r="G78" i="4"/>
  <c r="H78" i="4"/>
  <c r="I78" i="4"/>
  <c r="J78" i="4"/>
  <c r="K78" i="4"/>
  <c r="L78" i="4"/>
  <c r="M78" i="4"/>
  <c r="N78" i="4"/>
  <c r="O78" i="4"/>
  <c r="P78" i="4"/>
  <c r="Q78" i="4"/>
  <c r="R78" i="4"/>
  <c r="S78" i="4"/>
  <c r="T78" i="4"/>
  <c r="U78" i="4"/>
  <c r="V78" i="4"/>
  <c r="W78" i="4"/>
  <c r="X78" i="4"/>
  <c r="Y78" i="4"/>
  <c r="Z78" i="4"/>
  <c r="AA78" i="4"/>
  <c r="AB78" i="4"/>
  <c r="AC78" i="4"/>
  <c r="AD78" i="4"/>
  <c r="AE78" i="4"/>
  <c r="AF78" i="4"/>
  <c r="AG78" i="4"/>
  <c r="AH78" i="4"/>
  <c r="AI78" i="4"/>
  <c r="AJ78" i="4"/>
  <c r="AK78" i="4"/>
  <c r="AL78" i="4"/>
  <c r="AM78" i="4"/>
  <c r="AN78" i="4"/>
  <c r="AO78" i="4"/>
  <c r="AP78" i="4"/>
  <c r="B79" i="4"/>
  <c r="C79" i="4"/>
  <c r="D79" i="4"/>
  <c r="E79" i="4"/>
  <c r="F79" i="4"/>
  <c r="G79" i="4"/>
  <c r="H79" i="4"/>
  <c r="I79" i="4"/>
  <c r="J79" i="4"/>
  <c r="K79" i="4"/>
  <c r="L79" i="4"/>
  <c r="M79" i="4"/>
  <c r="N79" i="4"/>
  <c r="O79" i="4"/>
  <c r="P79" i="4"/>
  <c r="Q79" i="4"/>
  <c r="R79" i="4"/>
  <c r="S79" i="4"/>
  <c r="T79" i="4"/>
  <c r="U79" i="4"/>
  <c r="V79" i="4"/>
  <c r="W79" i="4"/>
  <c r="X79" i="4"/>
  <c r="Y79" i="4"/>
  <c r="Z79" i="4"/>
  <c r="AA79" i="4"/>
  <c r="AB79" i="4"/>
  <c r="AC79" i="4"/>
  <c r="AD79" i="4"/>
  <c r="AE79" i="4"/>
  <c r="AF79" i="4"/>
  <c r="AG79" i="4"/>
  <c r="AH79" i="4"/>
  <c r="AI79" i="4"/>
  <c r="AJ79" i="4"/>
  <c r="AK79" i="4"/>
  <c r="AL79" i="4"/>
  <c r="AM79" i="4"/>
  <c r="AN79" i="4"/>
  <c r="AO79" i="4"/>
  <c r="AP79" i="4"/>
  <c r="B80" i="4"/>
  <c r="C80" i="4"/>
  <c r="D80" i="4"/>
  <c r="E80" i="4"/>
  <c r="F80" i="4"/>
  <c r="G80" i="4"/>
  <c r="H80" i="4"/>
  <c r="I80" i="4"/>
  <c r="J80" i="4"/>
  <c r="K80" i="4"/>
  <c r="L80" i="4"/>
  <c r="M80" i="4"/>
  <c r="N80" i="4"/>
  <c r="O80" i="4"/>
  <c r="P80" i="4"/>
  <c r="Q80" i="4"/>
  <c r="R80" i="4"/>
  <c r="S80" i="4"/>
  <c r="T80" i="4"/>
  <c r="U80" i="4"/>
  <c r="V80" i="4"/>
  <c r="W80" i="4"/>
  <c r="X80" i="4"/>
  <c r="Y80" i="4"/>
  <c r="Z80" i="4"/>
  <c r="AA80" i="4"/>
  <c r="AB80" i="4"/>
  <c r="AC80" i="4"/>
  <c r="AD80" i="4"/>
  <c r="AE80" i="4"/>
  <c r="AF80" i="4"/>
  <c r="AG80" i="4"/>
  <c r="AH80" i="4"/>
  <c r="AI80" i="4"/>
  <c r="AJ80" i="4"/>
  <c r="AK80" i="4"/>
  <c r="AL80" i="4"/>
  <c r="AM80" i="4"/>
  <c r="AN80" i="4"/>
  <c r="AO80" i="4"/>
  <c r="AP80" i="4"/>
  <c r="B81" i="4"/>
  <c r="C81" i="4"/>
  <c r="D81" i="4"/>
  <c r="E81" i="4"/>
  <c r="F81" i="4"/>
  <c r="G81" i="4"/>
  <c r="H81" i="4"/>
  <c r="I81" i="4"/>
  <c r="J81" i="4"/>
  <c r="K81" i="4"/>
  <c r="L81" i="4"/>
  <c r="M81" i="4"/>
  <c r="N81" i="4"/>
  <c r="O81" i="4"/>
  <c r="P81" i="4"/>
  <c r="Q81" i="4"/>
  <c r="R81" i="4"/>
  <c r="S81" i="4"/>
  <c r="T81" i="4"/>
  <c r="U81" i="4"/>
  <c r="V81" i="4"/>
  <c r="W81" i="4"/>
  <c r="X81" i="4"/>
  <c r="Y81" i="4"/>
  <c r="Z81" i="4"/>
  <c r="AA81" i="4"/>
  <c r="AB81" i="4"/>
  <c r="AC81" i="4"/>
  <c r="AD81" i="4"/>
  <c r="AE81" i="4"/>
  <c r="AF81" i="4"/>
  <c r="AG81" i="4"/>
  <c r="AH81" i="4"/>
  <c r="AI81" i="4"/>
  <c r="AJ81" i="4"/>
  <c r="AK81" i="4"/>
  <c r="AL81" i="4"/>
  <c r="AM81" i="4"/>
  <c r="AN81" i="4"/>
  <c r="AO81" i="4"/>
  <c r="AP81" i="4"/>
  <c r="B82" i="4"/>
  <c r="AQ82" i="4" s="1"/>
  <c r="E82" i="3" s="1"/>
  <c r="C82" i="4"/>
  <c r="D82" i="4"/>
  <c r="E82" i="4"/>
  <c r="F82" i="4"/>
  <c r="G82" i="4"/>
  <c r="H82" i="4"/>
  <c r="I82" i="4"/>
  <c r="J82" i="4"/>
  <c r="K82" i="4"/>
  <c r="L82" i="4"/>
  <c r="M82" i="4"/>
  <c r="N82" i="4"/>
  <c r="O82" i="4"/>
  <c r="P82" i="4"/>
  <c r="Q82" i="4"/>
  <c r="R82" i="4"/>
  <c r="S82" i="4"/>
  <c r="T82" i="4"/>
  <c r="U82" i="4"/>
  <c r="V82" i="4"/>
  <c r="W82" i="4"/>
  <c r="X82" i="4"/>
  <c r="Y82" i="4"/>
  <c r="Z82" i="4"/>
  <c r="AA82" i="4"/>
  <c r="AB82" i="4"/>
  <c r="AC82" i="4"/>
  <c r="AD82" i="4"/>
  <c r="AE82" i="4"/>
  <c r="AF82" i="4"/>
  <c r="AG82" i="4"/>
  <c r="AH82" i="4"/>
  <c r="AI82" i="4"/>
  <c r="AJ82" i="4"/>
  <c r="AK82" i="4"/>
  <c r="AL82" i="4"/>
  <c r="AM82" i="4"/>
  <c r="AN82" i="4"/>
  <c r="AO82" i="4"/>
  <c r="AP82" i="4"/>
  <c r="B83" i="4"/>
  <c r="C83" i="4"/>
  <c r="D83" i="4"/>
  <c r="E83" i="4"/>
  <c r="F83" i="4"/>
  <c r="G83" i="4"/>
  <c r="H83" i="4"/>
  <c r="I83" i="4"/>
  <c r="J83" i="4"/>
  <c r="K83" i="4"/>
  <c r="L83" i="4"/>
  <c r="M83" i="4"/>
  <c r="N83" i="4"/>
  <c r="O83" i="4"/>
  <c r="P83" i="4"/>
  <c r="Q83" i="4"/>
  <c r="R83" i="4"/>
  <c r="S83" i="4"/>
  <c r="T83" i="4"/>
  <c r="U83" i="4"/>
  <c r="V83" i="4"/>
  <c r="W83" i="4"/>
  <c r="X83" i="4"/>
  <c r="Y83" i="4"/>
  <c r="Z83" i="4"/>
  <c r="AA83" i="4"/>
  <c r="AB83" i="4"/>
  <c r="AC83" i="4"/>
  <c r="AD83" i="4"/>
  <c r="AE83" i="4"/>
  <c r="AF83" i="4"/>
  <c r="AG83" i="4"/>
  <c r="AH83" i="4"/>
  <c r="AI83" i="4"/>
  <c r="AJ83" i="4"/>
  <c r="AK83" i="4"/>
  <c r="AL83" i="4"/>
  <c r="AM83" i="4"/>
  <c r="AN83" i="4"/>
  <c r="AO83" i="4"/>
  <c r="AP83" i="4"/>
  <c r="B84" i="4"/>
  <c r="C84" i="4"/>
  <c r="D84" i="4"/>
  <c r="E84" i="4"/>
  <c r="F84" i="4"/>
  <c r="G84" i="4"/>
  <c r="H84" i="4"/>
  <c r="I84" i="4"/>
  <c r="J84" i="4"/>
  <c r="K84" i="4"/>
  <c r="L84" i="4"/>
  <c r="M84" i="4"/>
  <c r="N84" i="4"/>
  <c r="O84" i="4"/>
  <c r="P84" i="4"/>
  <c r="Q84" i="4"/>
  <c r="R84" i="4"/>
  <c r="S84" i="4"/>
  <c r="T84" i="4"/>
  <c r="U84" i="4"/>
  <c r="V84" i="4"/>
  <c r="W84" i="4"/>
  <c r="X84" i="4"/>
  <c r="Y84" i="4"/>
  <c r="Z84" i="4"/>
  <c r="AA84" i="4"/>
  <c r="AB84" i="4"/>
  <c r="AC84" i="4"/>
  <c r="AD84" i="4"/>
  <c r="AE84" i="4"/>
  <c r="AF84" i="4"/>
  <c r="AG84" i="4"/>
  <c r="AH84" i="4"/>
  <c r="AI84" i="4"/>
  <c r="AJ84" i="4"/>
  <c r="AK84" i="4"/>
  <c r="AL84" i="4"/>
  <c r="AM84" i="4"/>
  <c r="AN84" i="4"/>
  <c r="AO84" i="4"/>
  <c r="AP84" i="4"/>
  <c r="B85" i="4"/>
  <c r="C85" i="4"/>
  <c r="D85" i="4"/>
  <c r="E85" i="4"/>
  <c r="F85" i="4"/>
  <c r="G85" i="4"/>
  <c r="H85" i="4"/>
  <c r="I85" i="4"/>
  <c r="J85" i="4"/>
  <c r="K85" i="4"/>
  <c r="L85" i="4"/>
  <c r="M85" i="4"/>
  <c r="N85" i="4"/>
  <c r="O85" i="4"/>
  <c r="P85" i="4"/>
  <c r="Q85" i="4"/>
  <c r="R85" i="4"/>
  <c r="S85" i="4"/>
  <c r="T85" i="4"/>
  <c r="U85" i="4"/>
  <c r="V85" i="4"/>
  <c r="W85" i="4"/>
  <c r="X85" i="4"/>
  <c r="Y85" i="4"/>
  <c r="Z85" i="4"/>
  <c r="AA85" i="4"/>
  <c r="AB85" i="4"/>
  <c r="AC85" i="4"/>
  <c r="AD85" i="4"/>
  <c r="AE85" i="4"/>
  <c r="AF85" i="4"/>
  <c r="AG85" i="4"/>
  <c r="AH85" i="4"/>
  <c r="AI85" i="4"/>
  <c r="AJ85" i="4"/>
  <c r="AK85" i="4"/>
  <c r="AL85" i="4"/>
  <c r="AM85" i="4"/>
  <c r="AN85" i="4"/>
  <c r="AO85" i="4"/>
  <c r="AP85" i="4"/>
  <c r="B86" i="4"/>
  <c r="C86" i="4"/>
  <c r="D86" i="4"/>
  <c r="E86" i="4"/>
  <c r="F86" i="4"/>
  <c r="G86" i="4"/>
  <c r="H86" i="4"/>
  <c r="I86" i="4"/>
  <c r="J86" i="4"/>
  <c r="K86" i="4"/>
  <c r="L86" i="4"/>
  <c r="M86" i="4"/>
  <c r="N86" i="4"/>
  <c r="O86" i="4"/>
  <c r="P86" i="4"/>
  <c r="Q86" i="4"/>
  <c r="R86" i="4"/>
  <c r="S86" i="4"/>
  <c r="T86" i="4"/>
  <c r="U86" i="4"/>
  <c r="V86" i="4"/>
  <c r="W86" i="4"/>
  <c r="X86" i="4"/>
  <c r="Y86" i="4"/>
  <c r="Z86" i="4"/>
  <c r="AA86" i="4"/>
  <c r="AB86" i="4"/>
  <c r="AC86" i="4"/>
  <c r="AD86" i="4"/>
  <c r="AE86" i="4"/>
  <c r="AF86" i="4"/>
  <c r="AG86" i="4"/>
  <c r="AH86" i="4"/>
  <c r="AI86" i="4"/>
  <c r="AJ86" i="4"/>
  <c r="AK86" i="4"/>
  <c r="AL86" i="4"/>
  <c r="AM86" i="4"/>
  <c r="AN86" i="4"/>
  <c r="AO86" i="4"/>
  <c r="AP86" i="4"/>
  <c r="B87" i="4"/>
  <c r="C87" i="4"/>
  <c r="D87" i="4"/>
  <c r="E87" i="4"/>
  <c r="F87" i="4"/>
  <c r="G87" i="4"/>
  <c r="H87" i="4"/>
  <c r="I87" i="4"/>
  <c r="J87" i="4"/>
  <c r="K87" i="4"/>
  <c r="L87" i="4"/>
  <c r="M87" i="4"/>
  <c r="N87" i="4"/>
  <c r="O87" i="4"/>
  <c r="P87" i="4"/>
  <c r="Q87" i="4"/>
  <c r="R87" i="4"/>
  <c r="S87" i="4"/>
  <c r="T87" i="4"/>
  <c r="U87" i="4"/>
  <c r="V87" i="4"/>
  <c r="W87" i="4"/>
  <c r="X87" i="4"/>
  <c r="Y87" i="4"/>
  <c r="Z87" i="4"/>
  <c r="AA87" i="4"/>
  <c r="AB87" i="4"/>
  <c r="AC87" i="4"/>
  <c r="AD87" i="4"/>
  <c r="AE87" i="4"/>
  <c r="AF87" i="4"/>
  <c r="AG87" i="4"/>
  <c r="AH87" i="4"/>
  <c r="AI87" i="4"/>
  <c r="AJ87" i="4"/>
  <c r="AK87" i="4"/>
  <c r="AL87" i="4"/>
  <c r="AM87" i="4"/>
  <c r="AN87" i="4"/>
  <c r="AO87" i="4"/>
  <c r="AP87" i="4"/>
  <c r="B88" i="4"/>
  <c r="C88" i="4"/>
  <c r="D88" i="4"/>
  <c r="E88" i="4"/>
  <c r="F88" i="4"/>
  <c r="G88" i="4"/>
  <c r="H88" i="4"/>
  <c r="I88" i="4"/>
  <c r="J88" i="4"/>
  <c r="K88" i="4"/>
  <c r="L88" i="4"/>
  <c r="M88" i="4"/>
  <c r="N88" i="4"/>
  <c r="O88" i="4"/>
  <c r="P88" i="4"/>
  <c r="Q88" i="4"/>
  <c r="R88" i="4"/>
  <c r="S88" i="4"/>
  <c r="T88" i="4"/>
  <c r="U88" i="4"/>
  <c r="V88" i="4"/>
  <c r="W88" i="4"/>
  <c r="X88" i="4"/>
  <c r="Y88" i="4"/>
  <c r="Z88" i="4"/>
  <c r="AA88" i="4"/>
  <c r="AB88" i="4"/>
  <c r="AC88" i="4"/>
  <c r="AD88" i="4"/>
  <c r="AE88" i="4"/>
  <c r="AF88" i="4"/>
  <c r="AG88" i="4"/>
  <c r="AH88" i="4"/>
  <c r="AI88" i="4"/>
  <c r="AJ88" i="4"/>
  <c r="AK88" i="4"/>
  <c r="AL88" i="4"/>
  <c r="AM88" i="4"/>
  <c r="AN88" i="4"/>
  <c r="AO88" i="4"/>
  <c r="AP88" i="4"/>
  <c r="B89" i="4"/>
  <c r="C89" i="4"/>
  <c r="D89" i="4"/>
  <c r="E89" i="4"/>
  <c r="F89" i="4"/>
  <c r="G89" i="4"/>
  <c r="H89" i="4"/>
  <c r="I89" i="4"/>
  <c r="J89" i="4"/>
  <c r="K89" i="4"/>
  <c r="L89" i="4"/>
  <c r="M89" i="4"/>
  <c r="N89" i="4"/>
  <c r="O89" i="4"/>
  <c r="P89" i="4"/>
  <c r="Q89" i="4"/>
  <c r="R89" i="4"/>
  <c r="S89" i="4"/>
  <c r="T89" i="4"/>
  <c r="U89" i="4"/>
  <c r="V89" i="4"/>
  <c r="W89" i="4"/>
  <c r="X89" i="4"/>
  <c r="Y89" i="4"/>
  <c r="Z89" i="4"/>
  <c r="AA89" i="4"/>
  <c r="AB89" i="4"/>
  <c r="AC89" i="4"/>
  <c r="AD89" i="4"/>
  <c r="AE89" i="4"/>
  <c r="AF89" i="4"/>
  <c r="AG89" i="4"/>
  <c r="AH89" i="4"/>
  <c r="AI89" i="4"/>
  <c r="AJ89" i="4"/>
  <c r="AK89" i="4"/>
  <c r="AL89" i="4"/>
  <c r="AM89" i="4"/>
  <c r="AN89" i="4"/>
  <c r="AO89" i="4"/>
  <c r="AP89" i="4"/>
  <c r="B90" i="4"/>
  <c r="C90" i="4"/>
  <c r="D90" i="4"/>
  <c r="E90" i="4"/>
  <c r="F90" i="4"/>
  <c r="G90" i="4"/>
  <c r="H90" i="4"/>
  <c r="I90" i="4"/>
  <c r="J90" i="4"/>
  <c r="K90" i="4"/>
  <c r="L90" i="4"/>
  <c r="M90" i="4"/>
  <c r="N90" i="4"/>
  <c r="O90" i="4"/>
  <c r="P90" i="4"/>
  <c r="Q90" i="4"/>
  <c r="R90" i="4"/>
  <c r="S90" i="4"/>
  <c r="T90" i="4"/>
  <c r="U90" i="4"/>
  <c r="V90" i="4"/>
  <c r="W90" i="4"/>
  <c r="X90" i="4"/>
  <c r="Y90" i="4"/>
  <c r="Z90" i="4"/>
  <c r="AA90" i="4"/>
  <c r="AB90" i="4"/>
  <c r="AC90" i="4"/>
  <c r="AD90" i="4"/>
  <c r="AE90" i="4"/>
  <c r="AF90" i="4"/>
  <c r="AG90" i="4"/>
  <c r="AH90" i="4"/>
  <c r="AI90" i="4"/>
  <c r="AJ90" i="4"/>
  <c r="AK90" i="4"/>
  <c r="AL90" i="4"/>
  <c r="AM90" i="4"/>
  <c r="AN90" i="4"/>
  <c r="AO90" i="4"/>
  <c r="AP90" i="4"/>
  <c r="B91" i="4"/>
  <c r="C91" i="4"/>
  <c r="D91" i="4"/>
  <c r="E91" i="4"/>
  <c r="F91" i="4"/>
  <c r="G91" i="4"/>
  <c r="H91" i="4"/>
  <c r="I91" i="4"/>
  <c r="J91" i="4"/>
  <c r="K91" i="4"/>
  <c r="L91" i="4"/>
  <c r="M91" i="4"/>
  <c r="N91" i="4"/>
  <c r="O91" i="4"/>
  <c r="P91" i="4"/>
  <c r="Q91" i="4"/>
  <c r="R91" i="4"/>
  <c r="S91" i="4"/>
  <c r="T91" i="4"/>
  <c r="U91" i="4"/>
  <c r="V91" i="4"/>
  <c r="W91" i="4"/>
  <c r="X91" i="4"/>
  <c r="Y91" i="4"/>
  <c r="Z91" i="4"/>
  <c r="AA91" i="4"/>
  <c r="AB91" i="4"/>
  <c r="AC91" i="4"/>
  <c r="AD91" i="4"/>
  <c r="AE91" i="4"/>
  <c r="AF91" i="4"/>
  <c r="AG91" i="4"/>
  <c r="AH91" i="4"/>
  <c r="AI91" i="4"/>
  <c r="AJ91" i="4"/>
  <c r="AK91" i="4"/>
  <c r="AL91" i="4"/>
  <c r="AM91" i="4"/>
  <c r="AN91" i="4"/>
  <c r="AO91" i="4"/>
  <c r="AP91" i="4"/>
  <c r="B92" i="4"/>
  <c r="C92" i="4"/>
  <c r="D92" i="4"/>
  <c r="E92" i="4"/>
  <c r="F92" i="4"/>
  <c r="G92" i="4"/>
  <c r="H92" i="4"/>
  <c r="I92" i="4"/>
  <c r="J92" i="4"/>
  <c r="K92" i="4"/>
  <c r="L92" i="4"/>
  <c r="M92" i="4"/>
  <c r="N92" i="4"/>
  <c r="O92" i="4"/>
  <c r="P92" i="4"/>
  <c r="Q92" i="4"/>
  <c r="R92" i="4"/>
  <c r="S92" i="4"/>
  <c r="T92" i="4"/>
  <c r="U92" i="4"/>
  <c r="V92" i="4"/>
  <c r="W92" i="4"/>
  <c r="X92" i="4"/>
  <c r="Y92" i="4"/>
  <c r="Z92" i="4"/>
  <c r="AA92" i="4"/>
  <c r="AB92" i="4"/>
  <c r="AC92" i="4"/>
  <c r="AD92" i="4"/>
  <c r="AE92" i="4"/>
  <c r="AF92" i="4"/>
  <c r="AG92" i="4"/>
  <c r="AH92" i="4"/>
  <c r="AI92" i="4"/>
  <c r="AJ92" i="4"/>
  <c r="AK92" i="4"/>
  <c r="AL92" i="4"/>
  <c r="AM92" i="4"/>
  <c r="AN92" i="4"/>
  <c r="AO92" i="4"/>
  <c r="AP92" i="4"/>
  <c r="B93" i="4"/>
  <c r="C93" i="4"/>
  <c r="D93" i="4"/>
  <c r="E93" i="4"/>
  <c r="F93" i="4"/>
  <c r="G93" i="4"/>
  <c r="H93" i="4"/>
  <c r="I93" i="4"/>
  <c r="J93" i="4"/>
  <c r="K93" i="4"/>
  <c r="L93" i="4"/>
  <c r="M93" i="4"/>
  <c r="N93" i="4"/>
  <c r="O93" i="4"/>
  <c r="P93" i="4"/>
  <c r="Q93" i="4"/>
  <c r="R93" i="4"/>
  <c r="S93" i="4"/>
  <c r="T93" i="4"/>
  <c r="U93" i="4"/>
  <c r="V93" i="4"/>
  <c r="W93" i="4"/>
  <c r="X93" i="4"/>
  <c r="Y93" i="4"/>
  <c r="Z93" i="4"/>
  <c r="AA93" i="4"/>
  <c r="AB93" i="4"/>
  <c r="AC93" i="4"/>
  <c r="AD93" i="4"/>
  <c r="AE93" i="4"/>
  <c r="AF93" i="4"/>
  <c r="AG93" i="4"/>
  <c r="AH93" i="4"/>
  <c r="AI93" i="4"/>
  <c r="AJ93" i="4"/>
  <c r="AK93" i="4"/>
  <c r="AL93" i="4"/>
  <c r="AM93" i="4"/>
  <c r="AN93" i="4"/>
  <c r="AO93" i="4"/>
  <c r="AP93" i="4"/>
  <c r="B94" i="4"/>
  <c r="C94" i="4"/>
  <c r="D94" i="4"/>
  <c r="E94" i="4"/>
  <c r="F94" i="4"/>
  <c r="G94" i="4"/>
  <c r="H94" i="4"/>
  <c r="I94" i="4"/>
  <c r="J94" i="4"/>
  <c r="K94" i="4"/>
  <c r="L94" i="4"/>
  <c r="M94" i="4"/>
  <c r="N94" i="4"/>
  <c r="O94" i="4"/>
  <c r="P94" i="4"/>
  <c r="Q94" i="4"/>
  <c r="R94" i="4"/>
  <c r="S94" i="4"/>
  <c r="T94" i="4"/>
  <c r="U94" i="4"/>
  <c r="V94" i="4"/>
  <c r="W94" i="4"/>
  <c r="X94" i="4"/>
  <c r="Y94" i="4"/>
  <c r="Z94" i="4"/>
  <c r="AA94" i="4"/>
  <c r="AB94" i="4"/>
  <c r="AC94" i="4"/>
  <c r="AD94" i="4"/>
  <c r="AE94" i="4"/>
  <c r="AF94" i="4"/>
  <c r="AG94" i="4"/>
  <c r="AH94" i="4"/>
  <c r="AI94" i="4"/>
  <c r="AJ94" i="4"/>
  <c r="AK94" i="4"/>
  <c r="AL94" i="4"/>
  <c r="AM94" i="4"/>
  <c r="AN94" i="4"/>
  <c r="AO94" i="4"/>
  <c r="AP94" i="4"/>
  <c r="B95" i="4"/>
  <c r="C95" i="4"/>
  <c r="D95" i="4"/>
  <c r="AQ95" i="4" s="1"/>
  <c r="E95" i="3" s="1"/>
  <c r="E95" i="4"/>
  <c r="F95" i="4"/>
  <c r="G95" i="4"/>
  <c r="H95" i="4"/>
  <c r="I95" i="4"/>
  <c r="J95" i="4"/>
  <c r="K95" i="4"/>
  <c r="L95" i="4"/>
  <c r="M95" i="4"/>
  <c r="N95" i="4"/>
  <c r="O95" i="4"/>
  <c r="P95" i="4"/>
  <c r="Q95" i="4"/>
  <c r="R95" i="4"/>
  <c r="S95" i="4"/>
  <c r="T95" i="4"/>
  <c r="U95" i="4"/>
  <c r="V95" i="4"/>
  <c r="W95" i="4"/>
  <c r="X95" i="4"/>
  <c r="Y95" i="4"/>
  <c r="Z95" i="4"/>
  <c r="AA95" i="4"/>
  <c r="AB95" i="4"/>
  <c r="AC95" i="4"/>
  <c r="AD95" i="4"/>
  <c r="AE95" i="4"/>
  <c r="AF95" i="4"/>
  <c r="AG95" i="4"/>
  <c r="AH95" i="4"/>
  <c r="AI95" i="4"/>
  <c r="AJ95" i="4"/>
  <c r="AK95" i="4"/>
  <c r="AL95" i="4"/>
  <c r="AM95" i="4"/>
  <c r="AN95" i="4"/>
  <c r="AO95" i="4"/>
  <c r="AP95" i="4"/>
  <c r="B96" i="4"/>
  <c r="C96" i="4"/>
  <c r="D96" i="4"/>
  <c r="E96" i="4"/>
  <c r="F96" i="4"/>
  <c r="G96" i="4"/>
  <c r="H96" i="4"/>
  <c r="I96" i="4"/>
  <c r="J96" i="4"/>
  <c r="K96" i="4"/>
  <c r="L96" i="4"/>
  <c r="M96" i="4"/>
  <c r="N96" i="4"/>
  <c r="O96" i="4"/>
  <c r="P96" i="4"/>
  <c r="Q96" i="4"/>
  <c r="R96" i="4"/>
  <c r="S96" i="4"/>
  <c r="T96" i="4"/>
  <c r="U96" i="4"/>
  <c r="V96" i="4"/>
  <c r="W96" i="4"/>
  <c r="X96" i="4"/>
  <c r="Y96" i="4"/>
  <c r="Z96" i="4"/>
  <c r="AA96" i="4"/>
  <c r="AB96" i="4"/>
  <c r="AC96" i="4"/>
  <c r="AD96" i="4"/>
  <c r="AE96" i="4"/>
  <c r="AF96" i="4"/>
  <c r="AG96" i="4"/>
  <c r="AH96" i="4"/>
  <c r="AI96" i="4"/>
  <c r="AJ96" i="4"/>
  <c r="AK96" i="4"/>
  <c r="AL96" i="4"/>
  <c r="AM96" i="4"/>
  <c r="AN96" i="4"/>
  <c r="AO96" i="4"/>
  <c r="AP96" i="4"/>
  <c r="B97" i="4"/>
  <c r="C97" i="4"/>
  <c r="D97" i="4"/>
  <c r="E97" i="4"/>
  <c r="F97" i="4"/>
  <c r="G97" i="4"/>
  <c r="H97" i="4"/>
  <c r="I97" i="4"/>
  <c r="J97" i="4"/>
  <c r="K97" i="4"/>
  <c r="L97" i="4"/>
  <c r="M97" i="4"/>
  <c r="N97" i="4"/>
  <c r="O97" i="4"/>
  <c r="P97" i="4"/>
  <c r="Q97" i="4"/>
  <c r="R97" i="4"/>
  <c r="S97" i="4"/>
  <c r="T97" i="4"/>
  <c r="U97" i="4"/>
  <c r="V97" i="4"/>
  <c r="W97" i="4"/>
  <c r="X97" i="4"/>
  <c r="Y97" i="4"/>
  <c r="Z97" i="4"/>
  <c r="AA97" i="4"/>
  <c r="AB97" i="4"/>
  <c r="AC97" i="4"/>
  <c r="AD97" i="4"/>
  <c r="AE97" i="4"/>
  <c r="AF97" i="4"/>
  <c r="AG97" i="4"/>
  <c r="AH97" i="4"/>
  <c r="AI97" i="4"/>
  <c r="AJ97" i="4"/>
  <c r="AK97" i="4"/>
  <c r="AL97" i="4"/>
  <c r="AM97" i="4"/>
  <c r="AN97" i="4"/>
  <c r="AO97" i="4"/>
  <c r="AP97" i="4"/>
  <c r="B98" i="4"/>
  <c r="C98" i="4"/>
  <c r="D98" i="4"/>
  <c r="E98" i="4"/>
  <c r="F98" i="4"/>
  <c r="G98" i="4"/>
  <c r="H98" i="4"/>
  <c r="I98" i="4"/>
  <c r="J98" i="4"/>
  <c r="K98" i="4"/>
  <c r="L98" i="4"/>
  <c r="M98" i="4"/>
  <c r="N98" i="4"/>
  <c r="O98" i="4"/>
  <c r="P98" i="4"/>
  <c r="Q98" i="4"/>
  <c r="R98" i="4"/>
  <c r="S98" i="4"/>
  <c r="T98" i="4"/>
  <c r="U98" i="4"/>
  <c r="V98" i="4"/>
  <c r="W98" i="4"/>
  <c r="X98" i="4"/>
  <c r="Y98" i="4"/>
  <c r="Z98" i="4"/>
  <c r="AA98" i="4"/>
  <c r="AB98" i="4"/>
  <c r="AC98" i="4"/>
  <c r="AD98" i="4"/>
  <c r="AE98" i="4"/>
  <c r="AF98" i="4"/>
  <c r="AG98" i="4"/>
  <c r="AH98" i="4"/>
  <c r="AI98" i="4"/>
  <c r="AJ98" i="4"/>
  <c r="AK98" i="4"/>
  <c r="AL98" i="4"/>
  <c r="AM98" i="4"/>
  <c r="AN98" i="4"/>
  <c r="AO98" i="4"/>
  <c r="AP98" i="4"/>
  <c r="B99" i="4"/>
  <c r="C99" i="4"/>
  <c r="D99" i="4"/>
  <c r="E99" i="4"/>
  <c r="F99" i="4"/>
  <c r="G99" i="4"/>
  <c r="H99" i="4"/>
  <c r="I99" i="4"/>
  <c r="AQ99" i="4" s="1"/>
  <c r="E99" i="3" s="1"/>
  <c r="J99" i="4"/>
  <c r="K99" i="4"/>
  <c r="L99" i="4"/>
  <c r="M99" i="4"/>
  <c r="N99" i="4"/>
  <c r="O99" i="4"/>
  <c r="P99" i="4"/>
  <c r="Q99" i="4"/>
  <c r="R99" i="4"/>
  <c r="S99" i="4"/>
  <c r="T99" i="4"/>
  <c r="U99" i="4"/>
  <c r="V99" i="4"/>
  <c r="W99" i="4"/>
  <c r="X99" i="4"/>
  <c r="Y99" i="4"/>
  <c r="Z99" i="4"/>
  <c r="AA99" i="4"/>
  <c r="AB99" i="4"/>
  <c r="AC99" i="4"/>
  <c r="AD99" i="4"/>
  <c r="AE99" i="4"/>
  <c r="AF99" i="4"/>
  <c r="AG99" i="4"/>
  <c r="AH99" i="4"/>
  <c r="AI99" i="4"/>
  <c r="AJ99" i="4"/>
  <c r="AK99" i="4"/>
  <c r="AL99" i="4"/>
  <c r="AM99" i="4"/>
  <c r="AN99" i="4"/>
  <c r="AO99" i="4"/>
  <c r="AP99" i="4"/>
  <c r="B100" i="4"/>
  <c r="C100" i="4"/>
  <c r="D100" i="4"/>
  <c r="E100" i="4"/>
  <c r="F100" i="4"/>
  <c r="G100" i="4"/>
  <c r="H100" i="4"/>
  <c r="I100" i="4"/>
  <c r="J100" i="4"/>
  <c r="K100" i="4"/>
  <c r="L100" i="4"/>
  <c r="M100" i="4"/>
  <c r="N100" i="4"/>
  <c r="O100" i="4"/>
  <c r="P100" i="4"/>
  <c r="Q100" i="4"/>
  <c r="R100" i="4"/>
  <c r="S100" i="4"/>
  <c r="T100" i="4"/>
  <c r="U100" i="4"/>
  <c r="V100" i="4"/>
  <c r="W100" i="4"/>
  <c r="X100" i="4"/>
  <c r="Y100" i="4"/>
  <c r="Z100" i="4"/>
  <c r="AA100" i="4"/>
  <c r="AB100" i="4"/>
  <c r="AC100" i="4"/>
  <c r="AD100" i="4"/>
  <c r="AE100" i="4"/>
  <c r="AF100" i="4"/>
  <c r="AG100" i="4"/>
  <c r="AH100" i="4"/>
  <c r="AI100" i="4"/>
  <c r="AJ100" i="4"/>
  <c r="AK100" i="4"/>
  <c r="AL100" i="4"/>
  <c r="AM100" i="4"/>
  <c r="AN100" i="4"/>
  <c r="AO100" i="4"/>
  <c r="AP100" i="4"/>
  <c r="B101" i="4"/>
  <c r="C101" i="4"/>
  <c r="D101" i="4"/>
  <c r="E101" i="4"/>
  <c r="F101" i="4"/>
  <c r="G101" i="4"/>
  <c r="H101" i="4"/>
  <c r="I101" i="4"/>
  <c r="J101" i="4"/>
  <c r="K101" i="4"/>
  <c r="L101" i="4"/>
  <c r="M101" i="4"/>
  <c r="N101" i="4"/>
  <c r="O101" i="4"/>
  <c r="P101" i="4"/>
  <c r="Q101" i="4"/>
  <c r="R101" i="4"/>
  <c r="S101" i="4"/>
  <c r="T101" i="4"/>
  <c r="U101" i="4"/>
  <c r="V101" i="4"/>
  <c r="W101" i="4"/>
  <c r="X101" i="4"/>
  <c r="Y101" i="4"/>
  <c r="Z101" i="4"/>
  <c r="AA101" i="4"/>
  <c r="AB101" i="4"/>
  <c r="AC101" i="4"/>
  <c r="AD101" i="4"/>
  <c r="AE101" i="4"/>
  <c r="AF101" i="4"/>
  <c r="AG101" i="4"/>
  <c r="AH101" i="4"/>
  <c r="AI101" i="4"/>
  <c r="AJ101" i="4"/>
  <c r="AK101" i="4"/>
  <c r="AL101" i="4"/>
  <c r="AM101" i="4"/>
  <c r="AN101" i="4"/>
  <c r="AO101" i="4"/>
  <c r="AP101" i="4"/>
  <c r="B102" i="4"/>
  <c r="C102" i="4"/>
  <c r="D102" i="4"/>
  <c r="E102" i="4"/>
  <c r="F102" i="4"/>
  <c r="G102" i="4"/>
  <c r="H102" i="4"/>
  <c r="I102" i="4"/>
  <c r="J102" i="4"/>
  <c r="K102" i="4"/>
  <c r="L102" i="4"/>
  <c r="M102" i="4"/>
  <c r="N102" i="4"/>
  <c r="O102" i="4"/>
  <c r="P102" i="4"/>
  <c r="Q102" i="4"/>
  <c r="R102" i="4"/>
  <c r="S102" i="4"/>
  <c r="T102" i="4"/>
  <c r="U102" i="4"/>
  <c r="V102" i="4"/>
  <c r="W102" i="4"/>
  <c r="X102" i="4"/>
  <c r="Y102" i="4"/>
  <c r="Z102" i="4"/>
  <c r="AA102" i="4"/>
  <c r="AB102" i="4"/>
  <c r="AC102" i="4"/>
  <c r="AD102" i="4"/>
  <c r="AE102" i="4"/>
  <c r="AF102" i="4"/>
  <c r="AG102" i="4"/>
  <c r="AH102" i="4"/>
  <c r="AI102" i="4"/>
  <c r="AJ102" i="4"/>
  <c r="AK102" i="4"/>
  <c r="AL102" i="4"/>
  <c r="AM102" i="4"/>
  <c r="AN102" i="4"/>
  <c r="AO102" i="4"/>
  <c r="AP102" i="4"/>
  <c r="B103" i="4"/>
  <c r="C103" i="4"/>
  <c r="D103" i="4"/>
  <c r="E103" i="4"/>
  <c r="F103" i="4"/>
  <c r="G103" i="4"/>
  <c r="H103" i="4"/>
  <c r="I103" i="4"/>
  <c r="J103" i="4"/>
  <c r="K103" i="4"/>
  <c r="L103" i="4"/>
  <c r="M103" i="4"/>
  <c r="N103" i="4"/>
  <c r="O103" i="4"/>
  <c r="P103" i="4"/>
  <c r="Q103" i="4"/>
  <c r="R103" i="4"/>
  <c r="S103" i="4"/>
  <c r="T103" i="4"/>
  <c r="U103" i="4"/>
  <c r="V103" i="4"/>
  <c r="W103" i="4"/>
  <c r="X103" i="4"/>
  <c r="Y103" i="4"/>
  <c r="Z103" i="4"/>
  <c r="AA103" i="4"/>
  <c r="AB103" i="4"/>
  <c r="AC103" i="4"/>
  <c r="AD103" i="4"/>
  <c r="AE103" i="4"/>
  <c r="AF103" i="4"/>
  <c r="AG103" i="4"/>
  <c r="AH103" i="4"/>
  <c r="AI103" i="4"/>
  <c r="AJ103" i="4"/>
  <c r="AK103" i="4"/>
  <c r="AL103" i="4"/>
  <c r="AM103" i="4"/>
  <c r="AN103" i="4"/>
  <c r="AO103" i="4"/>
  <c r="AP103" i="4"/>
  <c r="B104" i="4"/>
  <c r="C104" i="4"/>
  <c r="D104" i="4"/>
  <c r="E104" i="4"/>
  <c r="F104" i="4"/>
  <c r="G104" i="4"/>
  <c r="H104" i="4"/>
  <c r="I104" i="4"/>
  <c r="J104" i="4"/>
  <c r="K104" i="4"/>
  <c r="L104" i="4"/>
  <c r="M104" i="4"/>
  <c r="N104" i="4"/>
  <c r="O104" i="4"/>
  <c r="P104" i="4"/>
  <c r="Q104" i="4"/>
  <c r="R104" i="4"/>
  <c r="S104" i="4"/>
  <c r="T104" i="4"/>
  <c r="U104" i="4"/>
  <c r="V104" i="4"/>
  <c r="W104" i="4"/>
  <c r="X104" i="4"/>
  <c r="Y104" i="4"/>
  <c r="Z104" i="4"/>
  <c r="AA104" i="4"/>
  <c r="AB104" i="4"/>
  <c r="AC104" i="4"/>
  <c r="AD104" i="4"/>
  <c r="AE104" i="4"/>
  <c r="AF104" i="4"/>
  <c r="AG104" i="4"/>
  <c r="AH104" i="4"/>
  <c r="AI104" i="4"/>
  <c r="AJ104" i="4"/>
  <c r="AK104" i="4"/>
  <c r="AL104" i="4"/>
  <c r="AM104" i="4"/>
  <c r="AN104" i="4"/>
  <c r="AO104" i="4"/>
  <c r="AP104" i="4"/>
  <c r="B105" i="4"/>
  <c r="C105" i="4"/>
  <c r="D105" i="4"/>
  <c r="E105" i="4"/>
  <c r="F105" i="4"/>
  <c r="G105" i="4"/>
  <c r="H105" i="4"/>
  <c r="I105" i="4"/>
  <c r="J105" i="4"/>
  <c r="K105" i="4"/>
  <c r="L105" i="4"/>
  <c r="M105" i="4"/>
  <c r="N105" i="4"/>
  <c r="O105" i="4"/>
  <c r="P105" i="4"/>
  <c r="Q105" i="4"/>
  <c r="R105" i="4"/>
  <c r="S105" i="4"/>
  <c r="T105" i="4"/>
  <c r="U105" i="4"/>
  <c r="V105" i="4"/>
  <c r="W105" i="4"/>
  <c r="X105" i="4"/>
  <c r="Y105" i="4"/>
  <c r="Z105" i="4"/>
  <c r="AA105" i="4"/>
  <c r="AB105" i="4"/>
  <c r="AC105" i="4"/>
  <c r="AD105" i="4"/>
  <c r="AE105" i="4"/>
  <c r="AF105" i="4"/>
  <c r="AG105" i="4"/>
  <c r="AH105" i="4"/>
  <c r="AI105" i="4"/>
  <c r="AJ105" i="4"/>
  <c r="AK105" i="4"/>
  <c r="AL105" i="4"/>
  <c r="AM105" i="4"/>
  <c r="AN105" i="4"/>
  <c r="AO105" i="4"/>
  <c r="AP105" i="4"/>
  <c r="B106" i="4"/>
  <c r="C106" i="4"/>
  <c r="D106" i="4"/>
  <c r="E106" i="4"/>
  <c r="F106" i="4"/>
  <c r="G106" i="4"/>
  <c r="H106" i="4"/>
  <c r="I106" i="4"/>
  <c r="J106" i="4"/>
  <c r="K106" i="4"/>
  <c r="L106" i="4"/>
  <c r="M106" i="4"/>
  <c r="N106" i="4"/>
  <c r="O106" i="4"/>
  <c r="P106" i="4"/>
  <c r="Q106" i="4"/>
  <c r="R106" i="4"/>
  <c r="S106" i="4"/>
  <c r="T106" i="4"/>
  <c r="U106" i="4"/>
  <c r="V106" i="4"/>
  <c r="W106" i="4"/>
  <c r="X106" i="4"/>
  <c r="Y106" i="4"/>
  <c r="Z106" i="4"/>
  <c r="AA106" i="4"/>
  <c r="AB106" i="4"/>
  <c r="AC106" i="4"/>
  <c r="AD106" i="4"/>
  <c r="AE106" i="4"/>
  <c r="AF106" i="4"/>
  <c r="AG106" i="4"/>
  <c r="AH106" i="4"/>
  <c r="AI106" i="4"/>
  <c r="AJ106" i="4"/>
  <c r="AK106" i="4"/>
  <c r="AL106" i="4"/>
  <c r="AM106" i="4"/>
  <c r="AN106" i="4"/>
  <c r="AO106" i="4"/>
  <c r="AP106" i="4"/>
  <c r="B107" i="4"/>
  <c r="C107" i="4"/>
  <c r="D107" i="4"/>
  <c r="E107" i="4"/>
  <c r="F107" i="4"/>
  <c r="G107" i="4"/>
  <c r="H107" i="4"/>
  <c r="I107" i="4"/>
  <c r="J107" i="4"/>
  <c r="K107" i="4"/>
  <c r="L107" i="4"/>
  <c r="M107" i="4"/>
  <c r="N107" i="4"/>
  <c r="O107" i="4"/>
  <c r="P107" i="4"/>
  <c r="Q107" i="4"/>
  <c r="R107" i="4"/>
  <c r="S107" i="4"/>
  <c r="T107" i="4"/>
  <c r="U107" i="4"/>
  <c r="V107" i="4"/>
  <c r="W107" i="4"/>
  <c r="X107" i="4"/>
  <c r="Y107" i="4"/>
  <c r="Z107" i="4"/>
  <c r="AA107" i="4"/>
  <c r="AB107" i="4"/>
  <c r="AC107" i="4"/>
  <c r="AD107" i="4"/>
  <c r="AE107" i="4"/>
  <c r="AF107" i="4"/>
  <c r="AG107" i="4"/>
  <c r="AH107" i="4"/>
  <c r="AI107" i="4"/>
  <c r="AJ107" i="4"/>
  <c r="AK107" i="4"/>
  <c r="AL107" i="4"/>
  <c r="AM107" i="4"/>
  <c r="AN107" i="4"/>
  <c r="AO107" i="4"/>
  <c r="AP107" i="4"/>
  <c r="B108" i="4"/>
  <c r="C108" i="4"/>
  <c r="D108" i="4"/>
  <c r="E108" i="4"/>
  <c r="F108" i="4"/>
  <c r="G108" i="4"/>
  <c r="H108" i="4"/>
  <c r="I108" i="4"/>
  <c r="J108" i="4"/>
  <c r="K108" i="4"/>
  <c r="L108" i="4"/>
  <c r="M108" i="4"/>
  <c r="N108" i="4"/>
  <c r="O108" i="4"/>
  <c r="P108" i="4"/>
  <c r="Q108" i="4"/>
  <c r="R108" i="4"/>
  <c r="S108" i="4"/>
  <c r="T108" i="4"/>
  <c r="U108" i="4"/>
  <c r="V108" i="4"/>
  <c r="W108" i="4"/>
  <c r="X108" i="4"/>
  <c r="Y108" i="4"/>
  <c r="Z108" i="4"/>
  <c r="AA108" i="4"/>
  <c r="AB108" i="4"/>
  <c r="AC108" i="4"/>
  <c r="AD108" i="4"/>
  <c r="AE108" i="4"/>
  <c r="AF108" i="4"/>
  <c r="AG108" i="4"/>
  <c r="AH108" i="4"/>
  <c r="AI108" i="4"/>
  <c r="AJ108" i="4"/>
  <c r="AK108" i="4"/>
  <c r="AL108" i="4"/>
  <c r="AM108" i="4"/>
  <c r="AN108" i="4"/>
  <c r="AO108" i="4"/>
  <c r="AP108" i="4"/>
  <c r="B109" i="4"/>
  <c r="C109" i="4"/>
  <c r="D109" i="4"/>
  <c r="E109" i="4"/>
  <c r="F109" i="4"/>
  <c r="G109" i="4"/>
  <c r="H109" i="4"/>
  <c r="I109" i="4"/>
  <c r="J109" i="4"/>
  <c r="K109" i="4"/>
  <c r="L109" i="4"/>
  <c r="M109" i="4"/>
  <c r="N109" i="4"/>
  <c r="O109" i="4"/>
  <c r="P109" i="4"/>
  <c r="Q109" i="4"/>
  <c r="R109" i="4"/>
  <c r="S109" i="4"/>
  <c r="T109" i="4"/>
  <c r="U109" i="4"/>
  <c r="V109" i="4"/>
  <c r="W109" i="4"/>
  <c r="X109" i="4"/>
  <c r="Y109" i="4"/>
  <c r="Z109" i="4"/>
  <c r="AA109" i="4"/>
  <c r="AB109" i="4"/>
  <c r="AC109" i="4"/>
  <c r="AD109" i="4"/>
  <c r="AE109" i="4"/>
  <c r="AF109" i="4"/>
  <c r="AG109" i="4"/>
  <c r="AH109" i="4"/>
  <c r="AI109" i="4"/>
  <c r="AJ109" i="4"/>
  <c r="AK109" i="4"/>
  <c r="AL109" i="4"/>
  <c r="AM109" i="4"/>
  <c r="AN109" i="4"/>
  <c r="AO109" i="4"/>
  <c r="AP109" i="4"/>
  <c r="B110" i="4"/>
  <c r="C110" i="4"/>
  <c r="D110" i="4"/>
  <c r="E110" i="4"/>
  <c r="F110" i="4"/>
  <c r="G110" i="4"/>
  <c r="H110" i="4"/>
  <c r="I110" i="4"/>
  <c r="J110" i="4"/>
  <c r="K110" i="4"/>
  <c r="L110" i="4"/>
  <c r="M110" i="4"/>
  <c r="N110" i="4"/>
  <c r="O110" i="4"/>
  <c r="P110" i="4"/>
  <c r="Q110" i="4"/>
  <c r="R110" i="4"/>
  <c r="S110" i="4"/>
  <c r="T110" i="4"/>
  <c r="U110" i="4"/>
  <c r="V110" i="4"/>
  <c r="W110" i="4"/>
  <c r="X110" i="4"/>
  <c r="Y110" i="4"/>
  <c r="Z110" i="4"/>
  <c r="AA110" i="4"/>
  <c r="AB110" i="4"/>
  <c r="AC110" i="4"/>
  <c r="AD110" i="4"/>
  <c r="AE110" i="4"/>
  <c r="AF110" i="4"/>
  <c r="AG110" i="4"/>
  <c r="AH110" i="4"/>
  <c r="AI110" i="4"/>
  <c r="AJ110" i="4"/>
  <c r="AK110" i="4"/>
  <c r="AL110" i="4"/>
  <c r="AM110" i="4"/>
  <c r="AN110" i="4"/>
  <c r="AO110" i="4"/>
  <c r="AP110" i="4"/>
  <c r="B111" i="4"/>
  <c r="C111" i="4"/>
  <c r="D111" i="4"/>
  <c r="E111" i="4"/>
  <c r="F111" i="4"/>
  <c r="G111" i="4"/>
  <c r="H111" i="4"/>
  <c r="I111" i="4"/>
  <c r="J111" i="4"/>
  <c r="K111" i="4"/>
  <c r="L111" i="4"/>
  <c r="M111" i="4"/>
  <c r="N111" i="4"/>
  <c r="O111" i="4"/>
  <c r="P111" i="4"/>
  <c r="Q111" i="4"/>
  <c r="R111" i="4"/>
  <c r="S111" i="4"/>
  <c r="T111" i="4"/>
  <c r="U111" i="4"/>
  <c r="V111" i="4"/>
  <c r="W111" i="4"/>
  <c r="X111" i="4"/>
  <c r="Y111" i="4"/>
  <c r="Z111" i="4"/>
  <c r="AA111" i="4"/>
  <c r="AB111" i="4"/>
  <c r="AC111" i="4"/>
  <c r="AD111" i="4"/>
  <c r="AE111" i="4"/>
  <c r="AF111" i="4"/>
  <c r="AG111" i="4"/>
  <c r="AH111" i="4"/>
  <c r="AI111" i="4"/>
  <c r="AJ111" i="4"/>
  <c r="AK111" i="4"/>
  <c r="AL111" i="4"/>
  <c r="AM111" i="4"/>
  <c r="AN111" i="4"/>
  <c r="AO111" i="4"/>
  <c r="AP111" i="4"/>
  <c r="B112" i="4"/>
  <c r="C112" i="4"/>
  <c r="D112" i="4"/>
  <c r="E112" i="4"/>
  <c r="F112" i="4"/>
  <c r="G112" i="4"/>
  <c r="H112" i="4"/>
  <c r="I112" i="4"/>
  <c r="J112" i="4"/>
  <c r="K112" i="4"/>
  <c r="L112" i="4"/>
  <c r="M112" i="4"/>
  <c r="N112" i="4"/>
  <c r="O112" i="4"/>
  <c r="P112" i="4"/>
  <c r="Q112" i="4"/>
  <c r="R112" i="4"/>
  <c r="S112" i="4"/>
  <c r="T112" i="4"/>
  <c r="U112" i="4"/>
  <c r="V112" i="4"/>
  <c r="W112" i="4"/>
  <c r="X112" i="4"/>
  <c r="Y112" i="4"/>
  <c r="Z112" i="4"/>
  <c r="AA112" i="4"/>
  <c r="AB112" i="4"/>
  <c r="AC112" i="4"/>
  <c r="AD112" i="4"/>
  <c r="AE112" i="4"/>
  <c r="AF112" i="4"/>
  <c r="AG112" i="4"/>
  <c r="AH112" i="4"/>
  <c r="AI112" i="4"/>
  <c r="AJ112" i="4"/>
  <c r="AK112" i="4"/>
  <c r="AL112" i="4"/>
  <c r="AM112" i="4"/>
  <c r="AN112" i="4"/>
  <c r="AO112" i="4"/>
  <c r="AP112" i="4"/>
  <c r="B113" i="4"/>
  <c r="C113" i="4"/>
  <c r="D113" i="4"/>
  <c r="E113" i="4"/>
  <c r="F113" i="4"/>
  <c r="G113" i="4"/>
  <c r="H113" i="4"/>
  <c r="I113" i="4"/>
  <c r="J113" i="4"/>
  <c r="K113" i="4"/>
  <c r="L113" i="4"/>
  <c r="M113" i="4"/>
  <c r="N113" i="4"/>
  <c r="O113" i="4"/>
  <c r="P113" i="4"/>
  <c r="Q113" i="4"/>
  <c r="R113" i="4"/>
  <c r="S113" i="4"/>
  <c r="T113" i="4"/>
  <c r="U113" i="4"/>
  <c r="V113" i="4"/>
  <c r="W113" i="4"/>
  <c r="X113" i="4"/>
  <c r="Y113" i="4"/>
  <c r="Z113" i="4"/>
  <c r="AA113" i="4"/>
  <c r="AB113" i="4"/>
  <c r="AC113" i="4"/>
  <c r="AD113" i="4"/>
  <c r="AE113" i="4"/>
  <c r="AF113" i="4"/>
  <c r="AG113" i="4"/>
  <c r="AH113" i="4"/>
  <c r="AI113" i="4"/>
  <c r="AJ113" i="4"/>
  <c r="AK113" i="4"/>
  <c r="AL113" i="4"/>
  <c r="AM113" i="4"/>
  <c r="AN113" i="4"/>
  <c r="AO113" i="4"/>
  <c r="AP113" i="4"/>
  <c r="B114" i="4"/>
  <c r="C114" i="4"/>
  <c r="D114" i="4"/>
  <c r="E114" i="4"/>
  <c r="F114" i="4"/>
  <c r="G114" i="4"/>
  <c r="H114" i="4"/>
  <c r="I114" i="4"/>
  <c r="J114" i="4"/>
  <c r="K114" i="4"/>
  <c r="L114" i="4"/>
  <c r="M114" i="4"/>
  <c r="N114" i="4"/>
  <c r="O114" i="4"/>
  <c r="P114" i="4"/>
  <c r="Q114" i="4"/>
  <c r="R114" i="4"/>
  <c r="S114" i="4"/>
  <c r="T114" i="4"/>
  <c r="U114" i="4"/>
  <c r="V114" i="4"/>
  <c r="W114" i="4"/>
  <c r="X114" i="4"/>
  <c r="Y114" i="4"/>
  <c r="Z114" i="4"/>
  <c r="AA114" i="4"/>
  <c r="AB114" i="4"/>
  <c r="AC114" i="4"/>
  <c r="AD114" i="4"/>
  <c r="AE114" i="4"/>
  <c r="AF114" i="4"/>
  <c r="AG114" i="4"/>
  <c r="AH114" i="4"/>
  <c r="AI114" i="4"/>
  <c r="AJ114" i="4"/>
  <c r="AK114" i="4"/>
  <c r="AL114" i="4"/>
  <c r="AM114" i="4"/>
  <c r="AN114" i="4"/>
  <c r="AO114" i="4"/>
  <c r="AP114" i="4"/>
  <c r="B115" i="4"/>
  <c r="C115" i="4"/>
  <c r="D115" i="4"/>
  <c r="E115" i="4"/>
  <c r="F115" i="4"/>
  <c r="G115" i="4"/>
  <c r="H115" i="4"/>
  <c r="I115" i="4"/>
  <c r="J115" i="4"/>
  <c r="K115" i="4"/>
  <c r="L115" i="4"/>
  <c r="M115" i="4"/>
  <c r="N115" i="4"/>
  <c r="O115" i="4"/>
  <c r="P115" i="4"/>
  <c r="Q115" i="4"/>
  <c r="R115" i="4"/>
  <c r="S115" i="4"/>
  <c r="T115" i="4"/>
  <c r="U115" i="4"/>
  <c r="V115" i="4"/>
  <c r="W115" i="4"/>
  <c r="X115" i="4"/>
  <c r="Y115" i="4"/>
  <c r="Z115" i="4"/>
  <c r="AA115" i="4"/>
  <c r="AB115" i="4"/>
  <c r="AC115" i="4"/>
  <c r="AD115" i="4"/>
  <c r="AE115" i="4"/>
  <c r="AF115" i="4"/>
  <c r="AG115" i="4"/>
  <c r="AH115" i="4"/>
  <c r="AI115" i="4"/>
  <c r="AJ115" i="4"/>
  <c r="AK115" i="4"/>
  <c r="AL115" i="4"/>
  <c r="AM115" i="4"/>
  <c r="AN115" i="4"/>
  <c r="AO115" i="4"/>
  <c r="AP115" i="4"/>
  <c r="B116" i="4"/>
  <c r="C116" i="4"/>
  <c r="D116" i="4"/>
  <c r="E116" i="4"/>
  <c r="F116" i="4"/>
  <c r="G116" i="4"/>
  <c r="H116" i="4"/>
  <c r="I116" i="4"/>
  <c r="J116" i="4"/>
  <c r="K116" i="4"/>
  <c r="L116" i="4"/>
  <c r="M116" i="4"/>
  <c r="N116" i="4"/>
  <c r="O116" i="4"/>
  <c r="P116" i="4"/>
  <c r="Q116" i="4"/>
  <c r="R116" i="4"/>
  <c r="S116" i="4"/>
  <c r="T116" i="4"/>
  <c r="U116" i="4"/>
  <c r="V116" i="4"/>
  <c r="W116" i="4"/>
  <c r="X116" i="4"/>
  <c r="Y116" i="4"/>
  <c r="Z116" i="4"/>
  <c r="AA116" i="4"/>
  <c r="AB116" i="4"/>
  <c r="AC116" i="4"/>
  <c r="AD116" i="4"/>
  <c r="AE116" i="4"/>
  <c r="AF116" i="4"/>
  <c r="AG116" i="4"/>
  <c r="AH116" i="4"/>
  <c r="AI116" i="4"/>
  <c r="AJ116" i="4"/>
  <c r="AK116" i="4"/>
  <c r="AL116" i="4"/>
  <c r="AM116" i="4"/>
  <c r="AN116" i="4"/>
  <c r="AO116" i="4"/>
  <c r="AP116" i="4"/>
  <c r="B117" i="4"/>
  <c r="C117" i="4"/>
  <c r="D117" i="4"/>
  <c r="E117" i="4"/>
  <c r="F117" i="4"/>
  <c r="G117" i="4"/>
  <c r="H117" i="4"/>
  <c r="I117" i="4"/>
  <c r="J117" i="4"/>
  <c r="K117" i="4"/>
  <c r="L117" i="4"/>
  <c r="M117" i="4"/>
  <c r="N117" i="4"/>
  <c r="O117" i="4"/>
  <c r="P117" i="4"/>
  <c r="Q117" i="4"/>
  <c r="R117" i="4"/>
  <c r="S117" i="4"/>
  <c r="T117" i="4"/>
  <c r="U117" i="4"/>
  <c r="V117" i="4"/>
  <c r="W117" i="4"/>
  <c r="X117" i="4"/>
  <c r="Y117" i="4"/>
  <c r="Z117" i="4"/>
  <c r="AA117" i="4"/>
  <c r="AB117" i="4"/>
  <c r="AC117" i="4"/>
  <c r="AD117" i="4"/>
  <c r="AE117" i="4"/>
  <c r="AF117" i="4"/>
  <c r="AG117" i="4"/>
  <c r="AH117" i="4"/>
  <c r="AI117" i="4"/>
  <c r="AJ117" i="4"/>
  <c r="AK117" i="4"/>
  <c r="AL117" i="4"/>
  <c r="AM117" i="4"/>
  <c r="AN117" i="4"/>
  <c r="AO117" i="4"/>
  <c r="AP117" i="4"/>
  <c r="B118" i="4"/>
  <c r="C118" i="4"/>
  <c r="D118" i="4"/>
  <c r="E118" i="4"/>
  <c r="F118" i="4"/>
  <c r="G118" i="4"/>
  <c r="H118" i="4"/>
  <c r="I118" i="4"/>
  <c r="J118" i="4"/>
  <c r="K118" i="4"/>
  <c r="L118" i="4"/>
  <c r="M118" i="4"/>
  <c r="N118" i="4"/>
  <c r="O118" i="4"/>
  <c r="P118" i="4"/>
  <c r="Q118" i="4"/>
  <c r="R118" i="4"/>
  <c r="S118" i="4"/>
  <c r="T118" i="4"/>
  <c r="U118" i="4"/>
  <c r="V118" i="4"/>
  <c r="W118" i="4"/>
  <c r="X118" i="4"/>
  <c r="Y118" i="4"/>
  <c r="Z118" i="4"/>
  <c r="AA118" i="4"/>
  <c r="AB118" i="4"/>
  <c r="AC118" i="4"/>
  <c r="AD118" i="4"/>
  <c r="AE118" i="4"/>
  <c r="AF118" i="4"/>
  <c r="AG118" i="4"/>
  <c r="AH118" i="4"/>
  <c r="AI118" i="4"/>
  <c r="AJ118" i="4"/>
  <c r="AK118" i="4"/>
  <c r="AL118" i="4"/>
  <c r="AM118" i="4"/>
  <c r="AN118" i="4"/>
  <c r="AO118" i="4"/>
  <c r="AP118" i="4"/>
  <c r="B119" i="4"/>
  <c r="C119" i="4"/>
  <c r="D119" i="4"/>
  <c r="E119" i="4"/>
  <c r="F119" i="4"/>
  <c r="G119" i="4"/>
  <c r="H119" i="4"/>
  <c r="I119" i="4"/>
  <c r="J119" i="4"/>
  <c r="K119" i="4"/>
  <c r="L119" i="4"/>
  <c r="M119" i="4"/>
  <c r="N119" i="4"/>
  <c r="O119" i="4"/>
  <c r="P119" i="4"/>
  <c r="Q119" i="4"/>
  <c r="R119" i="4"/>
  <c r="S119" i="4"/>
  <c r="T119" i="4"/>
  <c r="U119" i="4"/>
  <c r="V119" i="4"/>
  <c r="W119" i="4"/>
  <c r="X119" i="4"/>
  <c r="Y119" i="4"/>
  <c r="Z119" i="4"/>
  <c r="AA119" i="4"/>
  <c r="AB119" i="4"/>
  <c r="AC119" i="4"/>
  <c r="AD119" i="4"/>
  <c r="AE119" i="4"/>
  <c r="AF119" i="4"/>
  <c r="AG119" i="4"/>
  <c r="AH119" i="4"/>
  <c r="AI119" i="4"/>
  <c r="AJ119" i="4"/>
  <c r="AK119" i="4"/>
  <c r="AL119" i="4"/>
  <c r="AM119" i="4"/>
  <c r="AN119" i="4"/>
  <c r="AO119" i="4"/>
  <c r="AP119" i="4"/>
  <c r="B120" i="4"/>
  <c r="C120" i="4"/>
  <c r="D120" i="4"/>
  <c r="AQ120" i="4" s="1"/>
  <c r="E120" i="4"/>
  <c r="F120" i="4"/>
  <c r="G120" i="4"/>
  <c r="H120" i="4"/>
  <c r="I120" i="4"/>
  <c r="J120" i="4"/>
  <c r="K120" i="4"/>
  <c r="L120" i="4"/>
  <c r="M120" i="4"/>
  <c r="N120" i="4"/>
  <c r="O120" i="4"/>
  <c r="P120" i="4"/>
  <c r="Q120" i="4"/>
  <c r="R120" i="4"/>
  <c r="S120" i="4"/>
  <c r="T120" i="4"/>
  <c r="U120" i="4"/>
  <c r="V120" i="4"/>
  <c r="W120" i="4"/>
  <c r="X120" i="4"/>
  <c r="Y120" i="4"/>
  <c r="Z120" i="4"/>
  <c r="AA120" i="4"/>
  <c r="AB120" i="4"/>
  <c r="AC120" i="4"/>
  <c r="AD120" i="4"/>
  <c r="AE120" i="4"/>
  <c r="AF120" i="4"/>
  <c r="AG120" i="4"/>
  <c r="AH120" i="4"/>
  <c r="AI120" i="4"/>
  <c r="AJ120" i="4"/>
  <c r="AK120" i="4"/>
  <c r="AL120" i="4"/>
  <c r="AM120" i="4"/>
  <c r="AN120" i="4"/>
  <c r="AO120" i="4"/>
  <c r="AP120" i="4"/>
  <c r="B121" i="4"/>
  <c r="C121" i="4"/>
  <c r="D121" i="4"/>
  <c r="E121" i="4"/>
  <c r="F121" i="4"/>
  <c r="G121" i="4"/>
  <c r="H121" i="4"/>
  <c r="I121" i="4"/>
  <c r="J121" i="4"/>
  <c r="K121" i="4"/>
  <c r="L121" i="4"/>
  <c r="M121" i="4"/>
  <c r="N121" i="4"/>
  <c r="O121" i="4"/>
  <c r="P121" i="4"/>
  <c r="Q121" i="4"/>
  <c r="R121" i="4"/>
  <c r="S121" i="4"/>
  <c r="T121" i="4"/>
  <c r="U121" i="4"/>
  <c r="V121" i="4"/>
  <c r="W121" i="4"/>
  <c r="X121" i="4"/>
  <c r="Y121" i="4"/>
  <c r="Z121" i="4"/>
  <c r="AA121" i="4"/>
  <c r="AB121" i="4"/>
  <c r="AC121" i="4"/>
  <c r="AD121" i="4"/>
  <c r="AE121" i="4"/>
  <c r="AF121" i="4"/>
  <c r="AG121" i="4"/>
  <c r="AH121" i="4"/>
  <c r="AI121" i="4"/>
  <c r="AJ121" i="4"/>
  <c r="AK121" i="4"/>
  <c r="AL121" i="4"/>
  <c r="AM121" i="4"/>
  <c r="AN121" i="4"/>
  <c r="AO121" i="4"/>
  <c r="AP121" i="4"/>
  <c r="B122" i="4"/>
  <c r="C122" i="4"/>
  <c r="D122" i="4"/>
  <c r="E122" i="4"/>
  <c r="F122" i="4"/>
  <c r="G122" i="4"/>
  <c r="H122" i="4"/>
  <c r="I122" i="4"/>
  <c r="J122" i="4"/>
  <c r="K122" i="4"/>
  <c r="L122" i="4"/>
  <c r="M122" i="4"/>
  <c r="N122" i="4"/>
  <c r="O122" i="4"/>
  <c r="P122" i="4"/>
  <c r="Q122" i="4"/>
  <c r="R122" i="4"/>
  <c r="S122" i="4"/>
  <c r="T122" i="4"/>
  <c r="U122" i="4"/>
  <c r="V122" i="4"/>
  <c r="W122" i="4"/>
  <c r="X122" i="4"/>
  <c r="Y122" i="4"/>
  <c r="Z122" i="4"/>
  <c r="AA122" i="4"/>
  <c r="AB122" i="4"/>
  <c r="AC122" i="4"/>
  <c r="AD122" i="4"/>
  <c r="AE122" i="4"/>
  <c r="AF122" i="4"/>
  <c r="AG122" i="4"/>
  <c r="AH122" i="4"/>
  <c r="AI122" i="4"/>
  <c r="AJ122" i="4"/>
  <c r="AK122" i="4"/>
  <c r="AL122" i="4"/>
  <c r="AM122" i="4"/>
  <c r="AN122" i="4"/>
  <c r="AO122" i="4"/>
  <c r="AP122" i="4"/>
  <c r="B123" i="4"/>
  <c r="C123" i="4"/>
  <c r="D123" i="4"/>
  <c r="E123" i="4"/>
  <c r="F123" i="4"/>
  <c r="G123" i="4"/>
  <c r="H123" i="4"/>
  <c r="I123" i="4"/>
  <c r="J123" i="4"/>
  <c r="K123" i="4"/>
  <c r="L123" i="4"/>
  <c r="M123" i="4"/>
  <c r="N123" i="4"/>
  <c r="O123" i="4"/>
  <c r="P123" i="4"/>
  <c r="Q123" i="4"/>
  <c r="R123" i="4"/>
  <c r="S123" i="4"/>
  <c r="T123" i="4"/>
  <c r="U123" i="4"/>
  <c r="V123" i="4"/>
  <c r="W123" i="4"/>
  <c r="X123" i="4"/>
  <c r="Y123" i="4"/>
  <c r="Z123" i="4"/>
  <c r="AA123" i="4"/>
  <c r="AB123" i="4"/>
  <c r="AC123" i="4"/>
  <c r="AD123" i="4"/>
  <c r="AE123" i="4"/>
  <c r="AF123" i="4"/>
  <c r="AG123" i="4"/>
  <c r="AH123" i="4"/>
  <c r="AI123" i="4"/>
  <c r="AJ123" i="4"/>
  <c r="AK123" i="4"/>
  <c r="AL123" i="4"/>
  <c r="AM123" i="4"/>
  <c r="AN123" i="4"/>
  <c r="AO123" i="4"/>
  <c r="AP123" i="4"/>
  <c r="B124" i="4"/>
  <c r="C124" i="4"/>
  <c r="D124" i="4"/>
  <c r="E124" i="4"/>
  <c r="F124" i="4"/>
  <c r="G124" i="4"/>
  <c r="H124" i="4"/>
  <c r="AQ124" i="4" s="1"/>
  <c r="I124" i="4"/>
  <c r="J124" i="4"/>
  <c r="K124" i="4"/>
  <c r="L124" i="4"/>
  <c r="M124" i="4"/>
  <c r="N124" i="4"/>
  <c r="O124" i="4"/>
  <c r="P124" i="4"/>
  <c r="Q124" i="4"/>
  <c r="R124" i="4"/>
  <c r="S124" i="4"/>
  <c r="T124" i="4"/>
  <c r="U124" i="4"/>
  <c r="V124" i="4"/>
  <c r="W124" i="4"/>
  <c r="X124" i="4"/>
  <c r="Y124" i="4"/>
  <c r="Z124" i="4"/>
  <c r="AA124" i="4"/>
  <c r="AB124" i="4"/>
  <c r="AC124" i="4"/>
  <c r="AD124" i="4"/>
  <c r="AE124" i="4"/>
  <c r="AF124" i="4"/>
  <c r="AG124" i="4"/>
  <c r="AH124" i="4"/>
  <c r="AI124" i="4"/>
  <c r="AJ124" i="4"/>
  <c r="AK124" i="4"/>
  <c r="AL124" i="4"/>
  <c r="AM124" i="4"/>
  <c r="AN124" i="4"/>
  <c r="AO124" i="4"/>
  <c r="AP124" i="4"/>
  <c r="B125" i="4"/>
  <c r="C125" i="4"/>
  <c r="D125" i="4"/>
  <c r="E125" i="4"/>
  <c r="F125" i="4"/>
  <c r="G125" i="4"/>
  <c r="H125" i="4"/>
  <c r="I125" i="4"/>
  <c r="J125" i="4"/>
  <c r="K125" i="4"/>
  <c r="L125" i="4"/>
  <c r="M125" i="4"/>
  <c r="N125" i="4"/>
  <c r="O125" i="4"/>
  <c r="P125" i="4"/>
  <c r="Q125" i="4"/>
  <c r="R125" i="4"/>
  <c r="S125" i="4"/>
  <c r="T125" i="4"/>
  <c r="U125" i="4"/>
  <c r="V125" i="4"/>
  <c r="W125" i="4"/>
  <c r="X125" i="4"/>
  <c r="Y125" i="4"/>
  <c r="Z125" i="4"/>
  <c r="AA125" i="4"/>
  <c r="AB125" i="4"/>
  <c r="AC125" i="4"/>
  <c r="AD125" i="4"/>
  <c r="AE125" i="4"/>
  <c r="AF125" i="4"/>
  <c r="AG125" i="4"/>
  <c r="AH125" i="4"/>
  <c r="AI125" i="4"/>
  <c r="AJ125" i="4"/>
  <c r="AK125" i="4"/>
  <c r="AL125" i="4"/>
  <c r="AM125" i="4"/>
  <c r="AN125" i="4"/>
  <c r="AO125" i="4"/>
  <c r="AP125" i="4"/>
  <c r="B126" i="4"/>
  <c r="C126" i="4"/>
  <c r="D126" i="4"/>
  <c r="E126" i="4"/>
  <c r="F126" i="4"/>
  <c r="G126" i="4"/>
  <c r="H126" i="4"/>
  <c r="I126" i="4"/>
  <c r="J126" i="4"/>
  <c r="K126" i="4"/>
  <c r="L126" i="4"/>
  <c r="M126" i="4"/>
  <c r="N126" i="4"/>
  <c r="O126" i="4"/>
  <c r="P126" i="4"/>
  <c r="Q126" i="4"/>
  <c r="R126" i="4"/>
  <c r="S126" i="4"/>
  <c r="T126" i="4"/>
  <c r="U126" i="4"/>
  <c r="V126" i="4"/>
  <c r="W126" i="4"/>
  <c r="X126" i="4"/>
  <c r="Y126" i="4"/>
  <c r="Z126" i="4"/>
  <c r="AA126" i="4"/>
  <c r="AB126" i="4"/>
  <c r="AC126" i="4"/>
  <c r="AD126" i="4"/>
  <c r="AE126" i="4"/>
  <c r="AF126" i="4"/>
  <c r="AG126" i="4"/>
  <c r="AH126" i="4"/>
  <c r="AI126" i="4"/>
  <c r="AJ126" i="4"/>
  <c r="AK126" i="4"/>
  <c r="AL126" i="4"/>
  <c r="AM126" i="4"/>
  <c r="AN126" i="4"/>
  <c r="AO126" i="4"/>
  <c r="AP126" i="4"/>
  <c r="B127" i="4"/>
  <c r="C127" i="4"/>
  <c r="D127" i="4"/>
  <c r="E127" i="4"/>
  <c r="F127" i="4"/>
  <c r="G127" i="4"/>
  <c r="H127" i="4"/>
  <c r="I127" i="4"/>
  <c r="J127" i="4"/>
  <c r="K127" i="4"/>
  <c r="L127" i="4"/>
  <c r="M127" i="4"/>
  <c r="N127" i="4"/>
  <c r="O127" i="4"/>
  <c r="P127" i="4"/>
  <c r="Q127" i="4"/>
  <c r="R127" i="4"/>
  <c r="S127" i="4"/>
  <c r="T127" i="4"/>
  <c r="U127" i="4"/>
  <c r="V127" i="4"/>
  <c r="W127" i="4"/>
  <c r="X127" i="4"/>
  <c r="Y127" i="4"/>
  <c r="Z127" i="4"/>
  <c r="AA127" i="4"/>
  <c r="AB127" i="4"/>
  <c r="AC127" i="4"/>
  <c r="AD127" i="4"/>
  <c r="AE127" i="4"/>
  <c r="AF127" i="4"/>
  <c r="AG127" i="4"/>
  <c r="AH127" i="4"/>
  <c r="AI127" i="4"/>
  <c r="AJ127" i="4"/>
  <c r="AK127" i="4"/>
  <c r="AL127" i="4"/>
  <c r="AM127" i="4"/>
  <c r="AN127" i="4"/>
  <c r="AO127" i="4"/>
  <c r="AP127" i="4"/>
  <c r="B128" i="4"/>
  <c r="C128" i="4"/>
  <c r="D128" i="4"/>
  <c r="E128" i="4"/>
  <c r="F128" i="4"/>
  <c r="G128" i="4"/>
  <c r="H128" i="4"/>
  <c r="I128" i="4"/>
  <c r="J128" i="4"/>
  <c r="K128" i="4"/>
  <c r="L128" i="4"/>
  <c r="M128" i="4"/>
  <c r="N128" i="4"/>
  <c r="O128" i="4"/>
  <c r="P128" i="4"/>
  <c r="Q128" i="4"/>
  <c r="R128" i="4"/>
  <c r="S128" i="4"/>
  <c r="T128" i="4"/>
  <c r="U128" i="4"/>
  <c r="V128" i="4"/>
  <c r="W128" i="4"/>
  <c r="X128" i="4"/>
  <c r="Y128" i="4"/>
  <c r="Z128" i="4"/>
  <c r="AA128" i="4"/>
  <c r="AB128" i="4"/>
  <c r="AC128" i="4"/>
  <c r="AD128" i="4"/>
  <c r="AE128" i="4"/>
  <c r="AF128" i="4"/>
  <c r="AG128" i="4"/>
  <c r="AH128" i="4"/>
  <c r="AI128" i="4"/>
  <c r="AJ128" i="4"/>
  <c r="AK128" i="4"/>
  <c r="AL128" i="4"/>
  <c r="AM128" i="4"/>
  <c r="AN128" i="4"/>
  <c r="AO128" i="4"/>
  <c r="AP128" i="4"/>
  <c r="B129" i="4"/>
  <c r="C129" i="4"/>
  <c r="D129" i="4"/>
  <c r="E129" i="4"/>
  <c r="F129" i="4"/>
  <c r="G129" i="4"/>
  <c r="H129" i="4"/>
  <c r="I129" i="4"/>
  <c r="J129" i="4"/>
  <c r="K129" i="4"/>
  <c r="L129" i="4"/>
  <c r="M129" i="4"/>
  <c r="N129" i="4"/>
  <c r="O129" i="4"/>
  <c r="P129" i="4"/>
  <c r="Q129" i="4"/>
  <c r="R129" i="4"/>
  <c r="S129" i="4"/>
  <c r="T129" i="4"/>
  <c r="U129" i="4"/>
  <c r="V129" i="4"/>
  <c r="W129" i="4"/>
  <c r="X129" i="4"/>
  <c r="Y129" i="4"/>
  <c r="Z129" i="4"/>
  <c r="AA129" i="4"/>
  <c r="AB129" i="4"/>
  <c r="AC129" i="4"/>
  <c r="AD129" i="4"/>
  <c r="AE129" i="4"/>
  <c r="AF129" i="4"/>
  <c r="AG129" i="4"/>
  <c r="AH129" i="4"/>
  <c r="AI129" i="4"/>
  <c r="AJ129" i="4"/>
  <c r="AK129" i="4"/>
  <c r="AL129" i="4"/>
  <c r="AM129" i="4"/>
  <c r="AN129" i="4"/>
  <c r="AO129" i="4"/>
  <c r="AP129" i="4"/>
  <c r="B130" i="4"/>
  <c r="C130" i="4"/>
  <c r="D130" i="4"/>
  <c r="E130" i="4"/>
  <c r="F130" i="4"/>
  <c r="G130" i="4"/>
  <c r="H130" i="4"/>
  <c r="I130" i="4"/>
  <c r="J130" i="4"/>
  <c r="K130" i="4"/>
  <c r="L130" i="4"/>
  <c r="M130" i="4"/>
  <c r="N130" i="4"/>
  <c r="O130" i="4"/>
  <c r="P130" i="4"/>
  <c r="Q130" i="4"/>
  <c r="R130" i="4"/>
  <c r="S130" i="4"/>
  <c r="T130" i="4"/>
  <c r="U130" i="4"/>
  <c r="V130" i="4"/>
  <c r="W130" i="4"/>
  <c r="X130" i="4"/>
  <c r="Y130" i="4"/>
  <c r="Z130" i="4"/>
  <c r="AA130" i="4"/>
  <c r="AB130" i="4"/>
  <c r="AC130" i="4"/>
  <c r="AD130" i="4"/>
  <c r="AE130" i="4"/>
  <c r="AF130" i="4"/>
  <c r="AG130" i="4"/>
  <c r="AH130" i="4"/>
  <c r="AI130" i="4"/>
  <c r="AJ130" i="4"/>
  <c r="AK130" i="4"/>
  <c r="AL130" i="4"/>
  <c r="AM130" i="4"/>
  <c r="AN130" i="4"/>
  <c r="AO130" i="4"/>
  <c r="AP130" i="4"/>
  <c r="B131" i="4"/>
  <c r="C131" i="4"/>
  <c r="D131" i="4"/>
  <c r="E131" i="4"/>
  <c r="F131" i="4"/>
  <c r="G131" i="4"/>
  <c r="H131" i="4"/>
  <c r="I131" i="4"/>
  <c r="J131" i="4"/>
  <c r="K131" i="4"/>
  <c r="L131" i="4"/>
  <c r="M131" i="4"/>
  <c r="N131" i="4"/>
  <c r="O131" i="4"/>
  <c r="P131" i="4"/>
  <c r="Q131" i="4"/>
  <c r="R131" i="4"/>
  <c r="S131" i="4"/>
  <c r="T131" i="4"/>
  <c r="U131" i="4"/>
  <c r="V131" i="4"/>
  <c r="W131" i="4"/>
  <c r="X131" i="4"/>
  <c r="Y131" i="4"/>
  <c r="Z131" i="4"/>
  <c r="AA131" i="4"/>
  <c r="AB131" i="4"/>
  <c r="AC131" i="4"/>
  <c r="AD131" i="4"/>
  <c r="AE131" i="4"/>
  <c r="AF131" i="4"/>
  <c r="AG131" i="4"/>
  <c r="AH131" i="4"/>
  <c r="AI131" i="4"/>
  <c r="AJ131" i="4"/>
  <c r="AK131" i="4"/>
  <c r="AL131" i="4"/>
  <c r="AM131" i="4"/>
  <c r="AN131" i="4"/>
  <c r="AO131" i="4"/>
  <c r="AP131" i="4"/>
  <c r="B132" i="4"/>
  <c r="C132" i="4"/>
  <c r="D132" i="4"/>
  <c r="E132" i="4"/>
  <c r="F132" i="4"/>
  <c r="G132" i="4"/>
  <c r="H132" i="4"/>
  <c r="I132" i="4"/>
  <c r="J132" i="4"/>
  <c r="K132" i="4"/>
  <c r="L132" i="4"/>
  <c r="M132" i="4"/>
  <c r="N132" i="4"/>
  <c r="O132" i="4"/>
  <c r="P132" i="4"/>
  <c r="Q132" i="4"/>
  <c r="R132" i="4"/>
  <c r="S132" i="4"/>
  <c r="T132" i="4"/>
  <c r="U132" i="4"/>
  <c r="V132" i="4"/>
  <c r="W132" i="4"/>
  <c r="X132" i="4"/>
  <c r="Y132" i="4"/>
  <c r="Z132" i="4"/>
  <c r="AA132" i="4"/>
  <c r="AB132" i="4"/>
  <c r="AC132" i="4"/>
  <c r="AD132" i="4"/>
  <c r="AE132" i="4"/>
  <c r="AF132" i="4"/>
  <c r="AG132" i="4"/>
  <c r="AH132" i="4"/>
  <c r="AI132" i="4"/>
  <c r="AJ132" i="4"/>
  <c r="AK132" i="4"/>
  <c r="AL132" i="4"/>
  <c r="AM132" i="4"/>
  <c r="AN132" i="4"/>
  <c r="AO132" i="4"/>
  <c r="AP132" i="4"/>
  <c r="B133" i="4"/>
  <c r="C133" i="4"/>
  <c r="D133" i="4"/>
  <c r="E133" i="4"/>
  <c r="F133" i="4"/>
  <c r="G133" i="4"/>
  <c r="H133" i="4"/>
  <c r="I133" i="4"/>
  <c r="J133" i="4"/>
  <c r="K133" i="4"/>
  <c r="L133" i="4"/>
  <c r="M133" i="4"/>
  <c r="N133" i="4"/>
  <c r="O133" i="4"/>
  <c r="P133" i="4"/>
  <c r="Q133" i="4"/>
  <c r="R133" i="4"/>
  <c r="S133" i="4"/>
  <c r="T133" i="4"/>
  <c r="U133" i="4"/>
  <c r="V133" i="4"/>
  <c r="W133" i="4"/>
  <c r="X133" i="4"/>
  <c r="Y133" i="4"/>
  <c r="Z133" i="4"/>
  <c r="AA133" i="4"/>
  <c r="AB133" i="4"/>
  <c r="AC133" i="4"/>
  <c r="AD133" i="4"/>
  <c r="AE133" i="4"/>
  <c r="AF133" i="4"/>
  <c r="AG133" i="4"/>
  <c r="AH133" i="4"/>
  <c r="AI133" i="4"/>
  <c r="AJ133" i="4"/>
  <c r="AK133" i="4"/>
  <c r="AL133" i="4"/>
  <c r="AM133" i="4"/>
  <c r="AN133" i="4"/>
  <c r="AO133" i="4"/>
  <c r="AP133" i="4"/>
  <c r="B134" i="4"/>
  <c r="C134" i="4"/>
  <c r="D134" i="4"/>
  <c r="E134" i="4"/>
  <c r="F134" i="4"/>
  <c r="G134" i="4"/>
  <c r="H134" i="4"/>
  <c r="I134" i="4"/>
  <c r="J134" i="4"/>
  <c r="K134" i="4"/>
  <c r="L134" i="4"/>
  <c r="M134" i="4"/>
  <c r="N134" i="4"/>
  <c r="O134" i="4"/>
  <c r="P134" i="4"/>
  <c r="Q134" i="4"/>
  <c r="R134" i="4"/>
  <c r="S134" i="4"/>
  <c r="T134" i="4"/>
  <c r="U134" i="4"/>
  <c r="V134" i="4"/>
  <c r="W134" i="4"/>
  <c r="X134" i="4"/>
  <c r="Y134" i="4"/>
  <c r="Z134" i="4"/>
  <c r="AA134" i="4"/>
  <c r="AB134" i="4"/>
  <c r="AC134" i="4"/>
  <c r="AD134" i="4"/>
  <c r="AE134" i="4"/>
  <c r="AF134" i="4"/>
  <c r="AG134" i="4"/>
  <c r="AH134" i="4"/>
  <c r="AI134" i="4"/>
  <c r="AJ134" i="4"/>
  <c r="AK134" i="4"/>
  <c r="AL134" i="4"/>
  <c r="AM134" i="4"/>
  <c r="AN134" i="4"/>
  <c r="AO134" i="4"/>
  <c r="AP134" i="4"/>
  <c r="B135" i="4"/>
  <c r="C135" i="4"/>
  <c r="D135" i="4"/>
  <c r="E135" i="4"/>
  <c r="F135" i="4"/>
  <c r="G135" i="4"/>
  <c r="H135" i="4"/>
  <c r="I135" i="4"/>
  <c r="J135" i="4"/>
  <c r="K135" i="4"/>
  <c r="L135" i="4"/>
  <c r="M135" i="4"/>
  <c r="N135" i="4"/>
  <c r="O135" i="4"/>
  <c r="P135" i="4"/>
  <c r="Q135" i="4"/>
  <c r="R135" i="4"/>
  <c r="S135" i="4"/>
  <c r="T135" i="4"/>
  <c r="U135" i="4"/>
  <c r="V135" i="4"/>
  <c r="W135" i="4"/>
  <c r="X135" i="4"/>
  <c r="Y135" i="4"/>
  <c r="Z135" i="4"/>
  <c r="AA135" i="4"/>
  <c r="AB135" i="4"/>
  <c r="AC135" i="4"/>
  <c r="AD135" i="4"/>
  <c r="AE135" i="4"/>
  <c r="AF135" i="4"/>
  <c r="AG135" i="4"/>
  <c r="AH135" i="4"/>
  <c r="AI135" i="4"/>
  <c r="AJ135" i="4"/>
  <c r="AK135" i="4"/>
  <c r="AL135" i="4"/>
  <c r="AM135" i="4"/>
  <c r="AN135" i="4"/>
  <c r="AO135" i="4"/>
  <c r="AP135" i="4"/>
  <c r="B136" i="4"/>
  <c r="C136" i="4"/>
  <c r="D136" i="4"/>
  <c r="E136" i="4"/>
  <c r="F136" i="4"/>
  <c r="G136" i="4"/>
  <c r="H136" i="4"/>
  <c r="I136" i="4"/>
  <c r="J136" i="4"/>
  <c r="K136" i="4"/>
  <c r="L136" i="4"/>
  <c r="M136" i="4"/>
  <c r="N136" i="4"/>
  <c r="O136" i="4"/>
  <c r="P136" i="4"/>
  <c r="Q136" i="4"/>
  <c r="R136" i="4"/>
  <c r="S136" i="4"/>
  <c r="T136" i="4"/>
  <c r="U136" i="4"/>
  <c r="V136" i="4"/>
  <c r="W136" i="4"/>
  <c r="X136" i="4"/>
  <c r="Y136" i="4"/>
  <c r="Z136" i="4"/>
  <c r="AA136" i="4"/>
  <c r="AB136" i="4"/>
  <c r="AC136" i="4"/>
  <c r="AD136" i="4"/>
  <c r="AE136" i="4"/>
  <c r="AF136" i="4"/>
  <c r="AG136" i="4"/>
  <c r="AH136" i="4"/>
  <c r="AI136" i="4"/>
  <c r="AJ136" i="4"/>
  <c r="AK136" i="4"/>
  <c r="AL136" i="4"/>
  <c r="AM136" i="4"/>
  <c r="AN136" i="4"/>
  <c r="AO136" i="4"/>
  <c r="AP136" i="4"/>
  <c r="B137" i="4"/>
  <c r="C137" i="4"/>
  <c r="AQ137" i="4" s="1"/>
  <c r="D137" i="4"/>
  <c r="E137" i="4"/>
  <c r="F137" i="4"/>
  <c r="G137" i="4"/>
  <c r="H137" i="4"/>
  <c r="I137" i="4"/>
  <c r="J137" i="4"/>
  <c r="K137" i="4"/>
  <c r="L137" i="4"/>
  <c r="M137" i="4"/>
  <c r="N137" i="4"/>
  <c r="O137" i="4"/>
  <c r="P137" i="4"/>
  <c r="Q137" i="4"/>
  <c r="R137" i="4"/>
  <c r="S137" i="4"/>
  <c r="T137" i="4"/>
  <c r="U137" i="4"/>
  <c r="V137" i="4"/>
  <c r="W137" i="4"/>
  <c r="X137" i="4"/>
  <c r="Y137" i="4"/>
  <c r="Z137" i="4"/>
  <c r="AA137" i="4"/>
  <c r="AB137" i="4"/>
  <c r="AC137" i="4"/>
  <c r="AD137" i="4"/>
  <c r="AE137" i="4"/>
  <c r="AF137" i="4"/>
  <c r="AG137" i="4"/>
  <c r="AH137" i="4"/>
  <c r="AI137" i="4"/>
  <c r="AJ137" i="4"/>
  <c r="AK137" i="4"/>
  <c r="AL137" i="4"/>
  <c r="AM137" i="4"/>
  <c r="AN137" i="4"/>
  <c r="AO137" i="4"/>
  <c r="AP137" i="4"/>
  <c r="B138" i="4"/>
  <c r="C138" i="4"/>
  <c r="D138" i="4"/>
  <c r="E138" i="4"/>
  <c r="F138" i="4"/>
  <c r="G138" i="4"/>
  <c r="H138" i="4"/>
  <c r="I138" i="4"/>
  <c r="J138" i="4"/>
  <c r="K138" i="4"/>
  <c r="L138" i="4"/>
  <c r="M138" i="4"/>
  <c r="N138" i="4"/>
  <c r="O138" i="4"/>
  <c r="P138" i="4"/>
  <c r="Q138" i="4"/>
  <c r="R138" i="4"/>
  <c r="S138" i="4"/>
  <c r="T138" i="4"/>
  <c r="U138" i="4"/>
  <c r="V138" i="4"/>
  <c r="W138" i="4"/>
  <c r="X138" i="4"/>
  <c r="Y138" i="4"/>
  <c r="Z138" i="4"/>
  <c r="AA138" i="4"/>
  <c r="AB138" i="4"/>
  <c r="AC138" i="4"/>
  <c r="AD138" i="4"/>
  <c r="AE138" i="4"/>
  <c r="AF138" i="4"/>
  <c r="AG138" i="4"/>
  <c r="AH138" i="4"/>
  <c r="AI138" i="4"/>
  <c r="AJ138" i="4"/>
  <c r="AK138" i="4"/>
  <c r="AL138" i="4"/>
  <c r="AM138" i="4"/>
  <c r="AN138" i="4"/>
  <c r="AO138" i="4"/>
  <c r="AP138" i="4"/>
  <c r="B139" i="4"/>
  <c r="C139" i="4"/>
  <c r="D139" i="4"/>
  <c r="E139" i="4"/>
  <c r="F139" i="4"/>
  <c r="G139" i="4"/>
  <c r="H139" i="4"/>
  <c r="I139" i="4"/>
  <c r="J139" i="4"/>
  <c r="K139" i="4"/>
  <c r="L139" i="4"/>
  <c r="M139" i="4"/>
  <c r="N139" i="4"/>
  <c r="O139" i="4"/>
  <c r="P139" i="4"/>
  <c r="Q139" i="4"/>
  <c r="R139" i="4"/>
  <c r="S139" i="4"/>
  <c r="T139" i="4"/>
  <c r="U139" i="4"/>
  <c r="V139" i="4"/>
  <c r="W139" i="4"/>
  <c r="X139" i="4"/>
  <c r="Y139" i="4"/>
  <c r="Z139" i="4"/>
  <c r="AA139" i="4"/>
  <c r="AB139" i="4"/>
  <c r="AC139" i="4"/>
  <c r="AD139" i="4"/>
  <c r="AE139" i="4"/>
  <c r="AF139" i="4"/>
  <c r="AG139" i="4"/>
  <c r="AH139" i="4"/>
  <c r="AI139" i="4"/>
  <c r="AJ139" i="4"/>
  <c r="AK139" i="4"/>
  <c r="AL139" i="4"/>
  <c r="AM139" i="4"/>
  <c r="AN139" i="4"/>
  <c r="AO139" i="4"/>
  <c r="AP139" i="4"/>
  <c r="B140" i="4"/>
  <c r="C140" i="4"/>
  <c r="D140" i="4"/>
  <c r="E140" i="4"/>
  <c r="F140" i="4"/>
  <c r="G140" i="4"/>
  <c r="H140" i="4"/>
  <c r="I140" i="4"/>
  <c r="J140" i="4"/>
  <c r="K140" i="4"/>
  <c r="L140" i="4"/>
  <c r="M140" i="4"/>
  <c r="N140" i="4"/>
  <c r="O140" i="4"/>
  <c r="P140" i="4"/>
  <c r="Q140" i="4"/>
  <c r="R140" i="4"/>
  <c r="S140" i="4"/>
  <c r="T140" i="4"/>
  <c r="U140" i="4"/>
  <c r="V140" i="4"/>
  <c r="W140" i="4"/>
  <c r="X140" i="4"/>
  <c r="Y140" i="4"/>
  <c r="Z140" i="4"/>
  <c r="AA140" i="4"/>
  <c r="AB140" i="4"/>
  <c r="AC140" i="4"/>
  <c r="AD140" i="4"/>
  <c r="AE140" i="4"/>
  <c r="AF140" i="4"/>
  <c r="AG140" i="4"/>
  <c r="AH140" i="4"/>
  <c r="AI140" i="4"/>
  <c r="AJ140" i="4"/>
  <c r="AK140" i="4"/>
  <c r="AL140" i="4"/>
  <c r="AM140" i="4"/>
  <c r="AN140" i="4"/>
  <c r="AO140" i="4"/>
  <c r="AP140" i="4"/>
  <c r="B141" i="4"/>
  <c r="C141" i="4"/>
  <c r="D141" i="4"/>
  <c r="E141" i="4"/>
  <c r="F141" i="4"/>
  <c r="G141" i="4"/>
  <c r="H141" i="4"/>
  <c r="I141" i="4"/>
  <c r="J141" i="4"/>
  <c r="K141" i="4"/>
  <c r="L141" i="4"/>
  <c r="M141" i="4"/>
  <c r="N141" i="4"/>
  <c r="O141" i="4"/>
  <c r="P141" i="4"/>
  <c r="Q141" i="4"/>
  <c r="R141" i="4"/>
  <c r="S141" i="4"/>
  <c r="T141" i="4"/>
  <c r="U141" i="4"/>
  <c r="V141" i="4"/>
  <c r="W141" i="4"/>
  <c r="X141" i="4"/>
  <c r="Y141" i="4"/>
  <c r="Z141" i="4"/>
  <c r="AA141" i="4"/>
  <c r="AB141" i="4"/>
  <c r="AC141" i="4"/>
  <c r="AD141" i="4"/>
  <c r="AE141" i="4"/>
  <c r="AF141" i="4"/>
  <c r="AG141" i="4"/>
  <c r="AH141" i="4"/>
  <c r="AI141" i="4"/>
  <c r="AJ141" i="4"/>
  <c r="AK141" i="4"/>
  <c r="AL141" i="4"/>
  <c r="AM141" i="4"/>
  <c r="AN141" i="4"/>
  <c r="AO141" i="4"/>
  <c r="AP141" i="4"/>
  <c r="B142" i="4"/>
  <c r="C142" i="4"/>
  <c r="D142" i="4"/>
  <c r="E142" i="4"/>
  <c r="F142" i="4"/>
  <c r="G142" i="4"/>
  <c r="H142" i="4"/>
  <c r="I142" i="4"/>
  <c r="J142" i="4"/>
  <c r="K142" i="4"/>
  <c r="L142" i="4"/>
  <c r="M142" i="4"/>
  <c r="N142" i="4"/>
  <c r="O142" i="4"/>
  <c r="P142" i="4"/>
  <c r="Q142" i="4"/>
  <c r="R142" i="4"/>
  <c r="S142" i="4"/>
  <c r="T142" i="4"/>
  <c r="U142" i="4"/>
  <c r="V142" i="4"/>
  <c r="W142" i="4"/>
  <c r="X142" i="4"/>
  <c r="Y142" i="4"/>
  <c r="Z142" i="4"/>
  <c r="AA142" i="4"/>
  <c r="AB142" i="4"/>
  <c r="AC142" i="4"/>
  <c r="AD142" i="4"/>
  <c r="AE142" i="4"/>
  <c r="AF142" i="4"/>
  <c r="AG142" i="4"/>
  <c r="AH142" i="4"/>
  <c r="AI142" i="4"/>
  <c r="AJ142" i="4"/>
  <c r="AK142" i="4"/>
  <c r="AL142" i="4"/>
  <c r="AM142" i="4"/>
  <c r="AN142" i="4"/>
  <c r="AO142" i="4"/>
  <c r="AP142" i="4"/>
  <c r="B143" i="4"/>
  <c r="C143" i="4"/>
  <c r="D143" i="4"/>
  <c r="E143" i="4"/>
  <c r="F143" i="4"/>
  <c r="G143" i="4"/>
  <c r="H143" i="4"/>
  <c r="I143" i="4"/>
  <c r="J143" i="4"/>
  <c r="K143" i="4"/>
  <c r="L143" i="4"/>
  <c r="M143" i="4"/>
  <c r="N143" i="4"/>
  <c r="O143" i="4"/>
  <c r="P143" i="4"/>
  <c r="Q143" i="4"/>
  <c r="R143" i="4"/>
  <c r="S143" i="4"/>
  <c r="T143" i="4"/>
  <c r="U143" i="4"/>
  <c r="V143" i="4"/>
  <c r="W143" i="4"/>
  <c r="X143" i="4"/>
  <c r="Y143" i="4"/>
  <c r="Z143" i="4"/>
  <c r="AA143" i="4"/>
  <c r="AB143" i="4"/>
  <c r="AC143" i="4"/>
  <c r="AD143" i="4"/>
  <c r="AE143" i="4"/>
  <c r="AF143" i="4"/>
  <c r="AG143" i="4"/>
  <c r="AH143" i="4"/>
  <c r="AI143" i="4"/>
  <c r="AJ143" i="4"/>
  <c r="AK143" i="4"/>
  <c r="AL143" i="4"/>
  <c r="AM143" i="4"/>
  <c r="AN143" i="4"/>
  <c r="AO143" i="4"/>
  <c r="AP143" i="4"/>
  <c r="B144" i="4"/>
  <c r="C144" i="4"/>
  <c r="D144" i="4"/>
  <c r="E144" i="4"/>
  <c r="F144" i="4"/>
  <c r="G144" i="4"/>
  <c r="H144" i="4"/>
  <c r="I144" i="4"/>
  <c r="J144" i="4"/>
  <c r="K144" i="4"/>
  <c r="L144" i="4"/>
  <c r="M144" i="4"/>
  <c r="N144" i="4"/>
  <c r="O144" i="4"/>
  <c r="P144" i="4"/>
  <c r="Q144" i="4"/>
  <c r="R144" i="4"/>
  <c r="S144" i="4"/>
  <c r="T144" i="4"/>
  <c r="U144" i="4"/>
  <c r="V144" i="4"/>
  <c r="W144" i="4"/>
  <c r="X144" i="4"/>
  <c r="Y144" i="4"/>
  <c r="Z144" i="4"/>
  <c r="AA144" i="4"/>
  <c r="AB144" i="4"/>
  <c r="AC144" i="4"/>
  <c r="AD144" i="4"/>
  <c r="AE144" i="4"/>
  <c r="AF144" i="4"/>
  <c r="AG144" i="4"/>
  <c r="AH144" i="4"/>
  <c r="AI144" i="4"/>
  <c r="AJ144" i="4"/>
  <c r="AK144" i="4"/>
  <c r="AL144" i="4"/>
  <c r="AM144" i="4"/>
  <c r="AN144" i="4"/>
  <c r="AO144" i="4"/>
  <c r="AP144" i="4"/>
  <c r="B145" i="4"/>
  <c r="C145" i="4"/>
  <c r="AQ145" i="4" s="1"/>
  <c r="D145" i="4"/>
  <c r="E145" i="4"/>
  <c r="F145" i="4"/>
  <c r="G145" i="4"/>
  <c r="H145" i="4"/>
  <c r="I145" i="4"/>
  <c r="J145" i="4"/>
  <c r="K145" i="4"/>
  <c r="L145" i="4"/>
  <c r="M145" i="4"/>
  <c r="N145" i="4"/>
  <c r="O145" i="4"/>
  <c r="P145" i="4"/>
  <c r="Q145" i="4"/>
  <c r="R145" i="4"/>
  <c r="S145" i="4"/>
  <c r="T145" i="4"/>
  <c r="U145" i="4"/>
  <c r="V145" i="4"/>
  <c r="W145" i="4"/>
  <c r="X145" i="4"/>
  <c r="Y145" i="4"/>
  <c r="Z145" i="4"/>
  <c r="AA145" i="4"/>
  <c r="AB145" i="4"/>
  <c r="AC145" i="4"/>
  <c r="AD145" i="4"/>
  <c r="AE145" i="4"/>
  <c r="AF145" i="4"/>
  <c r="AG145" i="4"/>
  <c r="AH145" i="4"/>
  <c r="AI145" i="4"/>
  <c r="AJ145" i="4"/>
  <c r="AK145" i="4"/>
  <c r="AL145" i="4"/>
  <c r="AM145" i="4"/>
  <c r="AN145" i="4"/>
  <c r="AO145" i="4"/>
  <c r="AP145" i="4"/>
  <c r="B146" i="4"/>
  <c r="C146" i="4"/>
  <c r="D146" i="4"/>
  <c r="E146" i="4"/>
  <c r="F146" i="4"/>
  <c r="G146" i="4"/>
  <c r="H146" i="4"/>
  <c r="I146" i="4"/>
  <c r="J146" i="4"/>
  <c r="K146" i="4"/>
  <c r="L146" i="4"/>
  <c r="M146" i="4"/>
  <c r="N146" i="4"/>
  <c r="O146" i="4"/>
  <c r="P146" i="4"/>
  <c r="Q146" i="4"/>
  <c r="R146" i="4"/>
  <c r="S146" i="4"/>
  <c r="T146" i="4"/>
  <c r="U146" i="4"/>
  <c r="V146" i="4"/>
  <c r="W146" i="4"/>
  <c r="X146" i="4"/>
  <c r="Y146" i="4"/>
  <c r="Z146" i="4"/>
  <c r="AA146" i="4"/>
  <c r="AB146" i="4"/>
  <c r="AC146" i="4"/>
  <c r="AD146" i="4"/>
  <c r="AE146" i="4"/>
  <c r="AF146" i="4"/>
  <c r="AG146" i="4"/>
  <c r="AH146" i="4"/>
  <c r="AI146" i="4"/>
  <c r="AJ146" i="4"/>
  <c r="AK146" i="4"/>
  <c r="AL146" i="4"/>
  <c r="AM146" i="4"/>
  <c r="AN146" i="4"/>
  <c r="AO146" i="4"/>
  <c r="AP146" i="4"/>
  <c r="B147" i="4"/>
  <c r="C147" i="4"/>
  <c r="D147" i="4"/>
  <c r="E147" i="4"/>
  <c r="F147" i="4"/>
  <c r="G147" i="4"/>
  <c r="H147" i="4"/>
  <c r="I147" i="4"/>
  <c r="J147" i="4"/>
  <c r="K147" i="4"/>
  <c r="L147" i="4"/>
  <c r="M147" i="4"/>
  <c r="N147" i="4"/>
  <c r="O147" i="4"/>
  <c r="P147" i="4"/>
  <c r="Q147" i="4"/>
  <c r="R147" i="4"/>
  <c r="S147" i="4"/>
  <c r="T147" i="4"/>
  <c r="U147" i="4"/>
  <c r="V147" i="4"/>
  <c r="W147" i="4"/>
  <c r="X147" i="4"/>
  <c r="Y147" i="4"/>
  <c r="Z147" i="4"/>
  <c r="AA147" i="4"/>
  <c r="AB147" i="4"/>
  <c r="AC147" i="4"/>
  <c r="AD147" i="4"/>
  <c r="AE147" i="4"/>
  <c r="AF147" i="4"/>
  <c r="AG147" i="4"/>
  <c r="AH147" i="4"/>
  <c r="AI147" i="4"/>
  <c r="AJ147" i="4"/>
  <c r="AK147" i="4"/>
  <c r="AL147" i="4"/>
  <c r="AM147" i="4"/>
  <c r="AN147" i="4"/>
  <c r="AO147" i="4"/>
  <c r="AP147" i="4"/>
  <c r="B148" i="4"/>
  <c r="C148" i="4"/>
  <c r="D148" i="4"/>
  <c r="E148" i="4"/>
  <c r="F148" i="4"/>
  <c r="G148" i="4"/>
  <c r="H148" i="4"/>
  <c r="I148" i="4"/>
  <c r="J148" i="4"/>
  <c r="K148" i="4"/>
  <c r="L148" i="4"/>
  <c r="M148" i="4"/>
  <c r="N148" i="4"/>
  <c r="O148" i="4"/>
  <c r="P148" i="4"/>
  <c r="Q148" i="4"/>
  <c r="R148" i="4"/>
  <c r="S148" i="4"/>
  <c r="T148" i="4"/>
  <c r="U148" i="4"/>
  <c r="V148" i="4"/>
  <c r="W148" i="4"/>
  <c r="X148" i="4"/>
  <c r="Y148" i="4"/>
  <c r="Z148" i="4"/>
  <c r="AA148" i="4"/>
  <c r="AB148" i="4"/>
  <c r="AC148" i="4"/>
  <c r="AD148" i="4"/>
  <c r="AE148" i="4"/>
  <c r="AF148" i="4"/>
  <c r="AG148" i="4"/>
  <c r="AH148" i="4"/>
  <c r="AI148" i="4"/>
  <c r="AJ148" i="4"/>
  <c r="AK148" i="4"/>
  <c r="AL148" i="4"/>
  <c r="AM148" i="4"/>
  <c r="AN148" i="4"/>
  <c r="AO148" i="4"/>
  <c r="AP148" i="4"/>
  <c r="B149" i="4"/>
  <c r="C149" i="4"/>
  <c r="D149" i="4"/>
  <c r="E149" i="4"/>
  <c r="F149" i="4"/>
  <c r="G149" i="4"/>
  <c r="H149" i="4"/>
  <c r="I149" i="4"/>
  <c r="J149" i="4"/>
  <c r="K149" i="4"/>
  <c r="L149" i="4"/>
  <c r="M149" i="4"/>
  <c r="N149" i="4"/>
  <c r="O149" i="4"/>
  <c r="P149" i="4"/>
  <c r="Q149" i="4"/>
  <c r="R149" i="4"/>
  <c r="S149" i="4"/>
  <c r="T149" i="4"/>
  <c r="U149" i="4"/>
  <c r="V149" i="4"/>
  <c r="W149" i="4"/>
  <c r="X149" i="4"/>
  <c r="Y149" i="4"/>
  <c r="Z149" i="4"/>
  <c r="AA149" i="4"/>
  <c r="AB149" i="4"/>
  <c r="AC149" i="4"/>
  <c r="AD149" i="4"/>
  <c r="AE149" i="4"/>
  <c r="AF149" i="4"/>
  <c r="AG149" i="4"/>
  <c r="AH149" i="4"/>
  <c r="AI149" i="4"/>
  <c r="AJ149" i="4"/>
  <c r="AK149" i="4"/>
  <c r="AL149" i="4"/>
  <c r="AM149" i="4"/>
  <c r="AN149" i="4"/>
  <c r="AO149" i="4"/>
  <c r="AP149" i="4"/>
  <c r="B150" i="4"/>
  <c r="C150" i="4"/>
  <c r="D150" i="4"/>
  <c r="E150" i="4"/>
  <c r="F150" i="4"/>
  <c r="G150" i="4"/>
  <c r="H150" i="4"/>
  <c r="I150" i="4"/>
  <c r="J150" i="4"/>
  <c r="K150" i="4"/>
  <c r="L150" i="4"/>
  <c r="M150" i="4"/>
  <c r="N150" i="4"/>
  <c r="O150" i="4"/>
  <c r="P150" i="4"/>
  <c r="Q150" i="4"/>
  <c r="R150" i="4"/>
  <c r="S150" i="4"/>
  <c r="T150" i="4"/>
  <c r="U150" i="4"/>
  <c r="V150" i="4"/>
  <c r="W150" i="4"/>
  <c r="X150" i="4"/>
  <c r="Y150" i="4"/>
  <c r="Z150" i="4"/>
  <c r="AA150" i="4"/>
  <c r="AB150" i="4"/>
  <c r="AC150" i="4"/>
  <c r="AD150" i="4"/>
  <c r="AE150" i="4"/>
  <c r="AF150" i="4"/>
  <c r="AG150" i="4"/>
  <c r="AH150" i="4"/>
  <c r="AI150" i="4"/>
  <c r="AJ150" i="4"/>
  <c r="AK150" i="4"/>
  <c r="AL150" i="4"/>
  <c r="AM150" i="4"/>
  <c r="AN150" i="4"/>
  <c r="AO150" i="4"/>
  <c r="AP150" i="4"/>
  <c r="B151" i="4"/>
  <c r="C151" i="4"/>
  <c r="D151" i="4"/>
  <c r="E151" i="4"/>
  <c r="F151" i="4"/>
  <c r="G151" i="4"/>
  <c r="H151" i="4"/>
  <c r="I151" i="4"/>
  <c r="J151" i="4"/>
  <c r="K151" i="4"/>
  <c r="L151" i="4"/>
  <c r="M151" i="4"/>
  <c r="N151" i="4"/>
  <c r="O151" i="4"/>
  <c r="P151" i="4"/>
  <c r="Q151" i="4"/>
  <c r="R151" i="4"/>
  <c r="S151" i="4"/>
  <c r="T151" i="4"/>
  <c r="U151" i="4"/>
  <c r="V151" i="4"/>
  <c r="W151" i="4"/>
  <c r="X151" i="4"/>
  <c r="Y151" i="4"/>
  <c r="Z151" i="4"/>
  <c r="AA151" i="4"/>
  <c r="AB151" i="4"/>
  <c r="AC151" i="4"/>
  <c r="AD151" i="4"/>
  <c r="AE151" i="4"/>
  <c r="AF151" i="4"/>
  <c r="AG151" i="4"/>
  <c r="AH151" i="4"/>
  <c r="AI151" i="4"/>
  <c r="AJ151" i="4"/>
  <c r="AK151" i="4"/>
  <c r="AL151" i="4"/>
  <c r="AM151" i="4"/>
  <c r="AN151" i="4"/>
  <c r="AO151" i="4"/>
  <c r="AP151" i="4"/>
  <c r="B152" i="4"/>
  <c r="C152" i="4"/>
  <c r="D152" i="4"/>
  <c r="E152" i="4"/>
  <c r="F152" i="4"/>
  <c r="G152" i="4"/>
  <c r="H152" i="4"/>
  <c r="I152" i="4"/>
  <c r="J152" i="4"/>
  <c r="K152" i="4"/>
  <c r="L152" i="4"/>
  <c r="M152" i="4"/>
  <c r="N152" i="4"/>
  <c r="O152" i="4"/>
  <c r="P152" i="4"/>
  <c r="Q152" i="4"/>
  <c r="R152" i="4"/>
  <c r="S152" i="4"/>
  <c r="T152" i="4"/>
  <c r="U152" i="4"/>
  <c r="V152" i="4"/>
  <c r="W152" i="4"/>
  <c r="X152" i="4"/>
  <c r="Y152" i="4"/>
  <c r="Z152" i="4"/>
  <c r="AA152" i="4"/>
  <c r="AB152" i="4"/>
  <c r="AC152" i="4"/>
  <c r="AD152" i="4"/>
  <c r="AE152" i="4"/>
  <c r="AF152" i="4"/>
  <c r="AG152" i="4"/>
  <c r="AH152" i="4"/>
  <c r="AI152" i="4"/>
  <c r="AJ152" i="4"/>
  <c r="AK152" i="4"/>
  <c r="AL152" i="4"/>
  <c r="AM152" i="4"/>
  <c r="AN152" i="4"/>
  <c r="AO152" i="4"/>
  <c r="AP152" i="4"/>
  <c r="B153" i="4"/>
  <c r="C153" i="4"/>
  <c r="D153" i="4"/>
  <c r="E153" i="4"/>
  <c r="F153" i="4"/>
  <c r="G153" i="4"/>
  <c r="H153" i="4"/>
  <c r="I153" i="4"/>
  <c r="J153" i="4"/>
  <c r="K153" i="4"/>
  <c r="L153" i="4"/>
  <c r="M153" i="4"/>
  <c r="N153" i="4"/>
  <c r="O153" i="4"/>
  <c r="P153" i="4"/>
  <c r="Q153" i="4"/>
  <c r="R153" i="4"/>
  <c r="S153" i="4"/>
  <c r="T153" i="4"/>
  <c r="U153" i="4"/>
  <c r="V153" i="4"/>
  <c r="W153" i="4"/>
  <c r="X153" i="4"/>
  <c r="Y153" i="4"/>
  <c r="Z153" i="4"/>
  <c r="AA153" i="4"/>
  <c r="AB153" i="4"/>
  <c r="AC153" i="4"/>
  <c r="AD153" i="4"/>
  <c r="AE153" i="4"/>
  <c r="AF153" i="4"/>
  <c r="AG153" i="4"/>
  <c r="AH153" i="4"/>
  <c r="AI153" i="4"/>
  <c r="AJ153" i="4"/>
  <c r="AK153" i="4"/>
  <c r="AL153" i="4"/>
  <c r="AM153" i="4"/>
  <c r="AN153" i="4"/>
  <c r="AO153" i="4"/>
  <c r="AP153" i="4"/>
  <c r="B154" i="4"/>
  <c r="C154" i="4"/>
  <c r="D154" i="4"/>
  <c r="E154" i="4"/>
  <c r="F154" i="4"/>
  <c r="G154" i="4"/>
  <c r="H154" i="4"/>
  <c r="I154" i="4"/>
  <c r="J154" i="4"/>
  <c r="K154" i="4"/>
  <c r="L154" i="4"/>
  <c r="M154" i="4"/>
  <c r="N154" i="4"/>
  <c r="O154" i="4"/>
  <c r="P154" i="4"/>
  <c r="Q154" i="4"/>
  <c r="R154" i="4"/>
  <c r="S154" i="4"/>
  <c r="T154" i="4"/>
  <c r="U154" i="4"/>
  <c r="V154" i="4"/>
  <c r="W154" i="4"/>
  <c r="X154" i="4"/>
  <c r="Y154" i="4"/>
  <c r="Z154" i="4"/>
  <c r="AA154" i="4"/>
  <c r="AB154" i="4"/>
  <c r="AC154" i="4"/>
  <c r="AD154" i="4"/>
  <c r="AE154" i="4"/>
  <c r="AF154" i="4"/>
  <c r="AG154" i="4"/>
  <c r="AH154" i="4"/>
  <c r="AI154" i="4"/>
  <c r="AJ154" i="4"/>
  <c r="AK154" i="4"/>
  <c r="AL154" i="4"/>
  <c r="AM154" i="4"/>
  <c r="AN154" i="4"/>
  <c r="AO154" i="4"/>
  <c r="AP154" i="4"/>
  <c r="B155" i="4"/>
  <c r="C155" i="4"/>
  <c r="D155" i="4"/>
  <c r="E155" i="4"/>
  <c r="F155" i="4"/>
  <c r="G155" i="4"/>
  <c r="H155" i="4"/>
  <c r="I155" i="4"/>
  <c r="J155" i="4"/>
  <c r="K155" i="4"/>
  <c r="L155" i="4"/>
  <c r="M155" i="4"/>
  <c r="N155" i="4"/>
  <c r="O155" i="4"/>
  <c r="P155" i="4"/>
  <c r="Q155" i="4"/>
  <c r="R155" i="4"/>
  <c r="S155" i="4"/>
  <c r="T155" i="4"/>
  <c r="U155" i="4"/>
  <c r="V155" i="4"/>
  <c r="W155" i="4"/>
  <c r="X155" i="4"/>
  <c r="Y155" i="4"/>
  <c r="Z155" i="4"/>
  <c r="AA155" i="4"/>
  <c r="AB155" i="4"/>
  <c r="AC155" i="4"/>
  <c r="AD155" i="4"/>
  <c r="AE155" i="4"/>
  <c r="AF155" i="4"/>
  <c r="AG155" i="4"/>
  <c r="AH155" i="4"/>
  <c r="AI155" i="4"/>
  <c r="AJ155" i="4"/>
  <c r="AK155" i="4"/>
  <c r="AL155" i="4"/>
  <c r="AM155" i="4"/>
  <c r="AN155" i="4"/>
  <c r="AO155" i="4"/>
  <c r="AP155" i="4"/>
  <c r="B156" i="4"/>
  <c r="C156" i="4"/>
  <c r="D156" i="4"/>
  <c r="E156" i="4"/>
  <c r="F156" i="4"/>
  <c r="G156" i="4"/>
  <c r="H156" i="4"/>
  <c r="I156" i="4"/>
  <c r="J156" i="4"/>
  <c r="K156" i="4"/>
  <c r="L156" i="4"/>
  <c r="M156" i="4"/>
  <c r="N156" i="4"/>
  <c r="O156" i="4"/>
  <c r="P156" i="4"/>
  <c r="Q156" i="4"/>
  <c r="R156" i="4"/>
  <c r="S156" i="4"/>
  <c r="T156" i="4"/>
  <c r="U156" i="4"/>
  <c r="V156" i="4"/>
  <c r="W156" i="4"/>
  <c r="X156" i="4"/>
  <c r="Y156" i="4"/>
  <c r="Z156" i="4"/>
  <c r="AA156" i="4"/>
  <c r="AB156" i="4"/>
  <c r="AC156" i="4"/>
  <c r="AD156" i="4"/>
  <c r="AE156" i="4"/>
  <c r="AF156" i="4"/>
  <c r="AG156" i="4"/>
  <c r="AH156" i="4"/>
  <c r="AI156" i="4"/>
  <c r="AJ156" i="4"/>
  <c r="AK156" i="4"/>
  <c r="AL156" i="4"/>
  <c r="AM156" i="4"/>
  <c r="AN156" i="4"/>
  <c r="AO156" i="4"/>
  <c r="AP156" i="4"/>
  <c r="B157" i="4"/>
  <c r="C157" i="4"/>
  <c r="D157" i="4"/>
  <c r="E157" i="4"/>
  <c r="F157" i="4"/>
  <c r="G157" i="4"/>
  <c r="H157" i="4"/>
  <c r="I157" i="4"/>
  <c r="J157" i="4"/>
  <c r="K157" i="4"/>
  <c r="L157" i="4"/>
  <c r="M157" i="4"/>
  <c r="N157" i="4"/>
  <c r="O157" i="4"/>
  <c r="P157" i="4"/>
  <c r="Q157" i="4"/>
  <c r="R157" i="4"/>
  <c r="S157" i="4"/>
  <c r="T157" i="4"/>
  <c r="U157" i="4"/>
  <c r="V157" i="4"/>
  <c r="W157" i="4"/>
  <c r="X157" i="4"/>
  <c r="Y157" i="4"/>
  <c r="Z157" i="4"/>
  <c r="AA157" i="4"/>
  <c r="AB157" i="4"/>
  <c r="AC157" i="4"/>
  <c r="AD157" i="4"/>
  <c r="AE157" i="4"/>
  <c r="AF157" i="4"/>
  <c r="AG157" i="4"/>
  <c r="AH157" i="4"/>
  <c r="AI157" i="4"/>
  <c r="AJ157" i="4"/>
  <c r="AK157" i="4"/>
  <c r="AL157" i="4"/>
  <c r="AM157" i="4"/>
  <c r="AN157" i="4"/>
  <c r="AO157" i="4"/>
  <c r="AP157" i="4"/>
  <c r="B158" i="4"/>
  <c r="C158" i="4"/>
  <c r="D158" i="4"/>
  <c r="E158" i="4"/>
  <c r="F158" i="4"/>
  <c r="G158" i="4"/>
  <c r="H158" i="4"/>
  <c r="I158" i="4"/>
  <c r="J158" i="4"/>
  <c r="K158" i="4"/>
  <c r="L158" i="4"/>
  <c r="M158" i="4"/>
  <c r="N158" i="4"/>
  <c r="O158" i="4"/>
  <c r="P158" i="4"/>
  <c r="Q158" i="4"/>
  <c r="R158" i="4"/>
  <c r="S158" i="4"/>
  <c r="T158" i="4"/>
  <c r="U158" i="4"/>
  <c r="V158" i="4"/>
  <c r="W158" i="4"/>
  <c r="X158" i="4"/>
  <c r="Y158" i="4"/>
  <c r="Z158" i="4"/>
  <c r="AA158" i="4"/>
  <c r="AB158" i="4"/>
  <c r="AC158" i="4"/>
  <c r="AD158" i="4"/>
  <c r="AE158" i="4"/>
  <c r="AF158" i="4"/>
  <c r="AG158" i="4"/>
  <c r="AH158" i="4"/>
  <c r="AI158" i="4"/>
  <c r="AJ158" i="4"/>
  <c r="AK158" i="4"/>
  <c r="AL158" i="4"/>
  <c r="AM158" i="4"/>
  <c r="AN158" i="4"/>
  <c r="AO158" i="4"/>
  <c r="AP158" i="4"/>
  <c r="B159" i="4"/>
  <c r="C159" i="4"/>
  <c r="D159" i="4"/>
  <c r="E159" i="4"/>
  <c r="F159" i="4"/>
  <c r="G159" i="4"/>
  <c r="H159" i="4"/>
  <c r="I159" i="4"/>
  <c r="J159" i="4"/>
  <c r="K159" i="4"/>
  <c r="L159" i="4"/>
  <c r="M159" i="4"/>
  <c r="N159" i="4"/>
  <c r="O159" i="4"/>
  <c r="P159" i="4"/>
  <c r="Q159" i="4"/>
  <c r="R159" i="4"/>
  <c r="S159" i="4"/>
  <c r="T159" i="4"/>
  <c r="U159" i="4"/>
  <c r="V159" i="4"/>
  <c r="W159" i="4"/>
  <c r="X159" i="4"/>
  <c r="Y159" i="4"/>
  <c r="Z159" i="4"/>
  <c r="AA159" i="4"/>
  <c r="AB159" i="4"/>
  <c r="AC159" i="4"/>
  <c r="AD159" i="4"/>
  <c r="AE159" i="4"/>
  <c r="AF159" i="4"/>
  <c r="AG159" i="4"/>
  <c r="AH159" i="4"/>
  <c r="AI159" i="4"/>
  <c r="AJ159" i="4"/>
  <c r="AK159" i="4"/>
  <c r="AL159" i="4"/>
  <c r="AM159" i="4"/>
  <c r="AN159" i="4"/>
  <c r="AO159" i="4"/>
  <c r="AP159" i="4"/>
  <c r="B160" i="4"/>
  <c r="C160" i="4"/>
  <c r="D160" i="4"/>
  <c r="E160" i="4"/>
  <c r="F160" i="4"/>
  <c r="G160" i="4"/>
  <c r="H160" i="4"/>
  <c r="I160" i="4"/>
  <c r="J160" i="4"/>
  <c r="K160" i="4"/>
  <c r="L160" i="4"/>
  <c r="M160" i="4"/>
  <c r="N160" i="4"/>
  <c r="O160" i="4"/>
  <c r="P160" i="4"/>
  <c r="Q160" i="4"/>
  <c r="R160" i="4"/>
  <c r="S160" i="4"/>
  <c r="T160" i="4"/>
  <c r="U160" i="4"/>
  <c r="V160" i="4"/>
  <c r="W160" i="4"/>
  <c r="X160" i="4"/>
  <c r="Y160" i="4"/>
  <c r="Z160" i="4"/>
  <c r="AA160" i="4"/>
  <c r="AB160" i="4"/>
  <c r="AC160" i="4"/>
  <c r="AD160" i="4"/>
  <c r="AE160" i="4"/>
  <c r="AF160" i="4"/>
  <c r="AG160" i="4"/>
  <c r="AH160" i="4"/>
  <c r="AI160" i="4"/>
  <c r="AJ160" i="4"/>
  <c r="AK160" i="4"/>
  <c r="AL160" i="4"/>
  <c r="AM160" i="4"/>
  <c r="AN160" i="4"/>
  <c r="AO160" i="4"/>
  <c r="AP160" i="4"/>
  <c r="B161" i="4"/>
  <c r="C161" i="4"/>
  <c r="D161" i="4"/>
  <c r="E161" i="4"/>
  <c r="F161" i="4"/>
  <c r="G161" i="4"/>
  <c r="H161" i="4"/>
  <c r="I161" i="4"/>
  <c r="J161" i="4"/>
  <c r="K161" i="4"/>
  <c r="L161" i="4"/>
  <c r="M161" i="4"/>
  <c r="N161" i="4"/>
  <c r="O161" i="4"/>
  <c r="P161" i="4"/>
  <c r="Q161" i="4"/>
  <c r="R161" i="4"/>
  <c r="S161" i="4"/>
  <c r="T161" i="4"/>
  <c r="U161" i="4"/>
  <c r="V161" i="4"/>
  <c r="W161" i="4"/>
  <c r="X161" i="4"/>
  <c r="Y161" i="4"/>
  <c r="Z161" i="4"/>
  <c r="AA161" i="4"/>
  <c r="AB161" i="4"/>
  <c r="AC161" i="4"/>
  <c r="AD161" i="4"/>
  <c r="AE161" i="4"/>
  <c r="AF161" i="4"/>
  <c r="AG161" i="4"/>
  <c r="AH161" i="4"/>
  <c r="AI161" i="4"/>
  <c r="AJ161" i="4"/>
  <c r="AK161" i="4"/>
  <c r="AL161" i="4"/>
  <c r="AM161" i="4"/>
  <c r="AN161" i="4"/>
  <c r="AO161" i="4"/>
  <c r="AP161" i="4"/>
  <c r="B162" i="4"/>
  <c r="C162" i="4"/>
  <c r="D162" i="4"/>
  <c r="E162" i="4"/>
  <c r="F162" i="4"/>
  <c r="G162" i="4"/>
  <c r="H162" i="4"/>
  <c r="I162" i="4"/>
  <c r="J162" i="4"/>
  <c r="K162" i="4"/>
  <c r="L162" i="4"/>
  <c r="M162" i="4"/>
  <c r="N162" i="4"/>
  <c r="O162" i="4"/>
  <c r="P162" i="4"/>
  <c r="Q162" i="4"/>
  <c r="R162" i="4"/>
  <c r="S162" i="4"/>
  <c r="T162" i="4"/>
  <c r="U162" i="4"/>
  <c r="V162" i="4"/>
  <c r="W162" i="4"/>
  <c r="X162" i="4"/>
  <c r="Y162" i="4"/>
  <c r="Z162" i="4"/>
  <c r="AA162" i="4"/>
  <c r="AB162" i="4"/>
  <c r="AC162" i="4"/>
  <c r="AD162" i="4"/>
  <c r="AE162" i="4"/>
  <c r="AF162" i="4"/>
  <c r="AG162" i="4"/>
  <c r="AH162" i="4"/>
  <c r="AI162" i="4"/>
  <c r="AJ162" i="4"/>
  <c r="AK162" i="4"/>
  <c r="AL162" i="4"/>
  <c r="AM162" i="4"/>
  <c r="AN162" i="4"/>
  <c r="AO162" i="4"/>
  <c r="AP162" i="4"/>
  <c r="B163" i="4"/>
  <c r="C163" i="4"/>
  <c r="D163" i="4"/>
  <c r="E163" i="4"/>
  <c r="F163" i="4"/>
  <c r="G163" i="4"/>
  <c r="H163" i="4"/>
  <c r="I163" i="4"/>
  <c r="J163" i="4"/>
  <c r="K163" i="4"/>
  <c r="L163" i="4"/>
  <c r="M163" i="4"/>
  <c r="N163" i="4"/>
  <c r="O163" i="4"/>
  <c r="P163" i="4"/>
  <c r="Q163" i="4"/>
  <c r="R163" i="4"/>
  <c r="S163" i="4"/>
  <c r="T163" i="4"/>
  <c r="U163" i="4"/>
  <c r="V163" i="4"/>
  <c r="W163" i="4"/>
  <c r="X163" i="4"/>
  <c r="Y163" i="4"/>
  <c r="Z163" i="4"/>
  <c r="AA163" i="4"/>
  <c r="AB163" i="4"/>
  <c r="AC163" i="4"/>
  <c r="AD163" i="4"/>
  <c r="AE163" i="4"/>
  <c r="AF163" i="4"/>
  <c r="AG163" i="4"/>
  <c r="AH163" i="4"/>
  <c r="AI163" i="4"/>
  <c r="AJ163" i="4"/>
  <c r="AK163" i="4"/>
  <c r="AL163" i="4"/>
  <c r="AM163" i="4"/>
  <c r="AN163" i="4"/>
  <c r="AO163" i="4"/>
  <c r="AP163" i="4"/>
  <c r="B164" i="4"/>
  <c r="C164" i="4"/>
  <c r="D164" i="4"/>
  <c r="E164" i="4"/>
  <c r="F164" i="4"/>
  <c r="G164" i="4"/>
  <c r="H164" i="4"/>
  <c r="I164" i="4"/>
  <c r="J164" i="4"/>
  <c r="K164" i="4"/>
  <c r="L164" i="4"/>
  <c r="M164" i="4"/>
  <c r="N164" i="4"/>
  <c r="O164" i="4"/>
  <c r="P164" i="4"/>
  <c r="Q164" i="4"/>
  <c r="R164" i="4"/>
  <c r="S164" i="4"/>
  <c r="T164" i="4"/>
  <c r="U164" i="4"/>
  <c r="V164" i="4"/>
  <c r="W164" i="4"/>
  <c r="X164" i="4"/>
  <c r="Y164" i="4"/>
  <c r="Z164" i="4"/>
  <c r="AA164" i="4"/>
  <c r="AB164" i="4"/>
  <c r="AC164" i="4"/>
  <c r="AD164" i="4"/>
  <c r="AE164" i="4"/>
  <c r="AF164" i="4"/>
  <c r="AG164" i="4"/>
  <c r="AH164" i="4"/>
  <c r="AI164" i="4"/>
  <c r="AJ164" i="4"/>
  <c r="AK164" i="4"/>
  <c r="AL164" i="4"/>
  <c r="AM164" i="4"/>
  <c r="AN164" i="4"/>
  <c r="AO164" i="4"/>
  <c r="AP164" i="4"/>
  <c r="B165" i="4"/>
  <c r="C165" i="4"/>
  <c r="D165" i="4"/>
  <c r="E165" i="4"/>
  <c r="F165" i="4"/>
  <c r="G165" i="4"/>
  <c r="H165" i="4"/>
  <c r="I165" i="4"/>
  <c r="J165" i="4"/>
  <c r="K165" i="4"/>
  <c r="L165" i="4"/>
  <c r="M165" i="4"/>
  <c r="N165" i="4"/>
  <c r="O165" i="4"/>
  <c r="P165" i="4"/>
  <c r="Q165" i="4"/>
  <c r="R165" i="4"/>
  <c r="S165" i="4"/>
  <c r="T165" i="4"/>
  <c r="U165" i="4"/>
  <c r="V165" i="4"/>
  <c r="W165" i="4"/>
  <c r="X165" i="4"/>
  <c r="Y165" i="4"/>
  <c r="Z165" i="4"/>
  <c r="AA165" i="4"/>
  <c r="AB165" i="4"/>
  <c r="AC165" i="4"/>
  <c r="AD165" i="4"/>
  <c r="AE165" i="4"/>
  <c r="AF165" i="4"/>
  <c r="AG165" i="4"/>
  <c r="AH165" i="4"/>
  <c r="AI165" i="4"/>
  <c r="AJ165" i="4"/>
  <c r="AK165" i="4"/>
  <c r="AL165" i="4"/>
  <c r="AM165" i="4"/>
  <c r="AN165" i="4"/>
  <c r="AO165" i="4"/>
  <c r="AP165" i="4"/>
  <c r="B166" i="4"/>
  <c r="C166" i="4"/>
  <c r="D166" i="4"/>
  <c r="E166" i="4"/>
  <c r="F166" i="4"/>
  <c r="G166" i="4"/>
  <c r="H166" i="4"/>
  <c r="I166" i="4"/>
  <c r="J166" i="4"/>
  <c r="K166" i="4"/>
  <c r="L166" i="4"/>
  <c r="M166" i="4"/>
  <c r="N166" i="4"/>
  <c r="O166" i="4"/>
  <c r="P166" i="4"/>
  <c r="Q166" i="4"/>
  <c r="R166" i="4"/>
  <c r="S166" i="4"/>
  <c r="T166" i="4"/>
  <c r="U166" i="4"/>
  <c r="V166" i="4"/>
  <c r="W166" i="4"/>
  <c r="X166" i="4"/>
  <c r="Y166" i="4"/>
  <c r="Z166" i="4"/>
  <c r="AA166" i="4"/>
  <c r="AB166" i="4"/>
  <c r="AC166" i="4"/>
  <c r="AD166" i="4"/>
  <c r="AE166" i="4"/>
  <c r="AF166" i="4"/>
  <c r="AG166" i="4"/>
  <c r="AH166" i="4"/>
  <c r="AI166" i="4"/>
  <c r="AJ166" i="4"/>
  <c r="AK166" i="4"/>
  <c r="AL166" i="4"/>
  <c r="AM166" i="4"/>
  <c r="AN166" i="4"/>
  <c r="AO166" i="4"/>
  <c r="AP166" i="4"/>
  <c r="B167" i="4"/>
  <c r="C167" i="4"/>
  <c r="D167" i="4"/>
  <c r="E167" i="4"/>
  <c r="F167" i="4"/>
  <c r="G167" i="4"/>
  <c r="H167" i="4"/>
  <c r="I167" i="4"/>
  <c r="J167" i="4"/>
  <c r="K167" i="4"/>
  <c r="L167" i="4"/>
  <c r="M167" i="4"/>
  <c r="N167" i="4"/>
  <c r="O167" i="4"/>
  <c r="P167" i="4"/>
  <c r="Q167" i="4"/>
  <c r="R167" i="4"/>
  <c r="S167" i="4"/>
  <c r="T167" i="4"/>
  <c r="U167" i="4"/>
  <c r="V167" i="4"/>
  <c r="W167" i="4"/>
  <c r="X167" i="4"/>
  <c r="Y167" i="4"/>
  <c r="Z167" i="4"/>
  <c r="AA167" i="4"/>
  <c r="AB167" i="4"/>
  <c r="AC167" i="4"/>
  <c r="AD167" i="4"/>
  <c r="AE167" i="4"/>
  <c r="AF167" i="4"/>
  <c r="AG167" i="4"/>
  <c r="AH167" i="4"/>
  <c r="AI167" i="4"/>
  <c r="AJ167" i="4"/>
  <c r="AK167" i="4"/>
  <c r="AL167" i="4"/>
  <c r="AM167" i="4"/>
  <c r="AN167" i="4"/>
  <c r="AO167" i="4"/>
  <c r="AP167" i="4"/>
  <c r="B168" i="4"/>
  <c r="C168" i="4"/>
  <c r="D168" i="4"/>
  <c r="E168" i="4"/>
  <c r="F168" i="4"/>
  <c r="G168" i="4"/>
  <c r="H168" i="4"/>
  <c r="I168" i="4"/>
  <c r="J168" i="4"/>
  <c r="K168" i="4"/>
  <c r="L168" i="4"/>
  <c r="M168" i="4"/>
  <c r="N168" i="4"/>
  <c r="O168" i="4"/>
  <c r="P168" i="4"/>
  <c r="Q168" i="4"/>
  <c r="R168" i="4"/>
  <c r="S168" i="4"/>
  <c r="T168" i="4"/>
  <c r="U168" i="4"/>
  <c r="V168" i="4"/>
  <c r="W168" i="4"/>
  <c r="X168" i="4"/>
  <c r="Y168" i="4"/>
  <c r="Z168" i="4"/>
  <c r="AA168" i="4"/>
  <c r="AB168" i="4"/>
  <c r="AC168" i="4"/>
  <c r="AD168" i="4"/>
  <c r="AE168" i="4"/>
  <c r="AF168" i="4"/>
  <c r="AG168" i="4"/>
  <c r="AH168" i="4"/>
  <c r="AI168" i="4"/>
  <c r="AJ168" i="4"/>
  <c r="AK168" i="4"/>
  <c r="AL168" i="4"/>
  <c r="AM168" i="4"/>
  <c r="AN168" i="4"/>
  <c r="AO168" i="4"/>
  <c r="AP168" i="4"/>
  <c r="B169" i="4"/>
  <c r="C169" i="4"/>
  <c r="D169" i="4"/>
  <c r="E169" i="4"/>
  <c r="F169" i="4"/>
  <c r="G169" i="4"/>
  <c r="H169" i="4"/>
  <c r="I169" i="4"/>
  <c r="J169" i="4"/>
  <c r="K169" i="4"/>
  <c r="L169" i="4"/>
  <c r="M169" i="4"/>
  <c r="N169" i="4"/>
  <c r="O169" i="4"/>
  <c r="P169" i="4"/>
  <c r="Q169" i="4"/>
  <c r="R169" i="4"/>
  <c r="S169" i="4"/>
  <c r="T169" i="4"/>
  <c r="U169" i="4"/>
  <c r="V169" i="4"/>
  <c r="W169" i="4"/>
  <c r="X169" i="4"/>
  <c r="Y169" i="4"/>
  <c r="Z169" i="4"/>
  <c r="AA169" i="4"/>
  <c r="AB169" i="4"/>
  <c r="AC169" i="4"/>
  <c r="AD169" i="4"/>
  <c r="AE169" i="4"/>
  <c r="AF169" i="4"/>
  <c r="AG169" i="4"/>
  <c r="AH169" i="4"/>
  <c r="AI169" i="4"/>
  <c r="AJ169" i="4"/>
  <c r="AK169" i="4"/>
  <c r="AL169" i="4"/>
  <c r="AM169" i="4"/>
  <c r="AN169" i="4"/>
  <c r="AO169" i="4"/>
  <c r="AP169" i="4"/>
  <c r="B170" i="4"/>
  <c r="C170" i="4"/>
  <c r="D170" i="4"/>
  <c r="E170" i="4"/>
  <c r="F170" i="4"/>
  <c r="G170" i="4"/>
  <c r="H170" i="4"/>
  <c r="I170" i="4"/>
  <c r="J170" i="4"/>
  <c r="K170" i="4"/>
  <c r="L170" i="4"/>
  <c r="M170" i="4"/>
  <c r="N170" i="4"/>
  <c r="O170" i="4"/>
  <c r="P170" i="4"/>
  <c r="Q170" i="4"/>
  <c r="R170" i="4"/>
  <c r="S170" i="4"/>
  <c r="T170" i="4"/>
  <c r="U170" i="4"/>
  <c r="V170" i="4"/>
  <c r="W170" i="4"/>
  <c r="X170" i="4"/>
  <c r="Y170" i="4"/>
  <c r="Z170" i="4"/>
  <c r="AA170" i="4"/>
  <c r="AB170" i="4"/>
  <c r="AC170" i="4"/>
  <c r="AD170" i="4"/>
  <c r="AE170" i="4"/>
  <c r="AF170" i="4"/>
  <c r="AG170" i="4"/>
  <c r="AH170" i="4"/>
  <c r="AI170" i="4"/>
  <c r="AJ170" i="4"/>
  <c r="AK170" i="4"/>
  <c r="AL170" i="4"/>
  <c r="AM170" i="4"/>
  <c r="AN170" i="4"/>
  <c r="AO170" i="4"/>
  <c r="AP170" i="4"/>
  <c r="B171" i="4"/>
  <c r="C171" i="4"/>
  <c r="D171" i="4"/>
  <c r="E171" i="4"/>
  <c r="F171" i="4"/>
  <c r="G171" i="4"/>
  <c r="H171" i="4"/>
  <c r="I171" i="4"/>
  <c r="J171" i="4"/>
  <c r="K171" i="4"/>
  <c r="L171" i="4"/>
  <c r="M171" i="4"/>
  <c r="N171" i="4"/>
  <c r="O171" i="4"/>
  <c r="P171" i="4"/>
  <c r="Q171" i="4"/>
  <c r="R171" i="4"/>
  <c r="S171" i="4"/>
  <c r="T171" i="4"/>
  <c r="U171" i="4"/>
  <c r="V171" i="4"/>
  <c r="W171" i="4"/>
  <c r="X171" i="4"/>
  <c r="Y171" i="4"/>
  <c r="Z171" i="4"/>
  <c r="AA171" i="4"/>
  <c r="AB171" i="4"/>
  <c r="AC171" i="4"/>
  <c r="AD171" i="4"/>
  <c r="AE171" i="4"/>
  <c r="AF171" i="4"/>
  <c r="AG171" i="4"/>
  <c r="AH171" i="4"/>
  <c r="AI171" i="4"/>
  <c r="AJ171" i="4"/>
  <c r="AK171" i="4"/>
  <c r="AL171" i="4"/>
  <c r="AM171" i="4"/>
  <c r="AN171" i="4"/>
  <c r="AO171" i="4"/>
  <c r="AP171" i="4"/>
  <c r="B172" i="4"/>
  <c r="C172" i="4"/>
  <c r="D172" i="4"/>
  <c r="E172" i="4"/>
  <c r="F172" i="4"/>
  <c r="G172" i="4"/>
  <c r="H172" i="4"/>
  <c r="I172" i="4"/>
  <c r="J172" i="4"/>
  <c r="K172" i="4"/>
  <c r="L172" i="4"/>
  <c r="M172" i="4"/>
  <c r="N172" i="4"/>
  <c r="O172" i="4"/>
  <c r="P172" i="4"/>
  <c r="Q172" i="4"/>
  <c r="R172" i="4"/>
  <c r="S172" i="4"/>
  <c r="T172" i="4"/>
  <c r="U172" i="4"/>
  <c r="V172" i="4"/>
  <c r="W172" i="4"/>
  <c r="X172" i="4"/>
  <c r="Y172" i="4"/>
  <c r="Z172" i="4"/>
  <c r="AA172" i="4"/>
  <c r="AB172" i="4"/>
  <c r="AC172" i="4"/>
  <c r="AD172" i="4"/>
  <c r="AE172" i="4"/>
  <c r="AF172" i="4"/>
  <c r="AG172" i="4"/>
  <c r="AH172" i="4"/>
  <c r="AI172" i="4"/>
  <c r="AJ172" i="4"/>
  <c r="AK172" i="4"/>
  <c r="AL172" i="4"/>
  <c r="AM172" i="4"/>
  <c r="AN172" i="4"/>
  <c r="AO172" i="4"/>
  <c r="AP172" i="4"/>
  <c r="B173" i="4"/>
  <c r="C173" i="4"/>
  <c r="D173" i="4"/>
  <c r="E173" i="4"/>
  <c r="F173" i="4"/>
  <c r="G173" i="4"/>
  <c r="H173" i="4"/>
  <c r="I173" i="4"/>
  <c r="J173" i="4"/>
  <c r="K173" i="4"/>
  <c r="L173" i="4"/>
  <c r="M173" i="4"/>
  <c r="N173" i="4"/>
  <c r="O173" i="4"/>
  <c r="P173" i="4"/>
  <c r="Q173" i="4"/>
  <c r="R173" i="4"/>
  <c r="S173" i="4"/>
  <c r="T173" i="4"/>
  <c r="U173" i="4"/>
  <c r="V173" i="4"/>
  <c r="W173" i="4"/>
  <c r="X173" i="4"/>
  <c r="Y173" i="4"/>
  <c r="Z173" i="4"/>
  <c r="AA173" i="4"/>
  <c r="AB173" i="4"/>
  <c r="AC173" i="4"/>
  <c r="AD173" i="4"/>
  <c r="AE173" i="4"/>
  <c r="AF173" i="4"/>
  <c r="AG173" i="4"/>
  <c r="AH173" i="4"/>
  <c r="AI173" i="4"/>
  <c r="AJ173" i="4"/>
  <c r="AK173" i="4"/>
  <c r="AL173" i="4"/>
  <c r="AM173" i="4"/>
  <c r="AN173" i="4"/>
  <c r="AO173" i="4"/>
  <c r="AP173" i="4"/>
  <c r="B174" i="4"/>
  <c r="C174" i="4"/>
  <c r="D174" i="4"/>
  <c r="E174" i="4"/>
  <c r="F174" i="4"/>
  <c r="G174" i="4"/>
  <c r="H174" i="4"/>
  <c r="I174" i="4"/>
  <c r="J174" i="4"/>
  <c r="K174" i="4"/>
  <c r="L174" i="4"/>
  <c r="M174" i="4"/>
  <c r="N174" i="4"/>
  <c r="O174" i="4"/>
  <c r="P174" i="4"/>
  <c r="Q174" i="4"/>
  <c r="R174" i="4"/>
  <c r="S174" i="4"/>
  <c r="T174" i="4"/>
  <c r="U174" i="4"/>
  <c r="V174" i="4"/>
  <c r="W174" i="4"/>
  <c r="X174" i="4"/>
  <c r="Y174" i="4"/>
  <c r="Z174" i="4"/>
  <c r="AA174" i="4"/>
  <c r="AB174" i="4"/>
  <c r="AC174" i="4"/>
  <c r="AD174" i="4"/>
  <c r="AE174" i="4"/>
  <c r="AF174" i="4"/>
  <c r="AG174" i="4"/>
  <c r="AH174" i="4"/>
  <c r="AI174" i="4"/>
  <c r="AJ174" i="4"/>
  <c r="AK174" i="4"/>
  <c r="AL174" i="4"/>
  <c r="AM174" i="4"/>
  <c r="AN174" i="4"/>
  <c r="AO174" i="4"/>
  <c r="AP174" i="4"/>
  <c r="B175" i="4"/>
  <c r="C175" i="4"/>
  <c r="D175" i="4"/>
  <c r="E175" i="4"/>
  <c r="F175" i="4"/>
  <c r="G175" i="4"/>
  <c r="H175" i="4"/>
  <c r="I175" i="4"/>
  <c r="J175" i="4"/>
  <c r="K175" i="4"/>
  <c r="L175" i="4"/>
  <c r="M175" i="4"/>
  <c r="N175" i="4"/>
  <c r="O175" i="4"/>
  <c r="P175" i="4"/>
  <c r="Q175" i="4"/>
  <c r="R175" i="4"/>
  <c r="S175" i="4"/>
  <c r="T175" i="4"/>
  <c r="U175" i="4"/>
  <c r="V175" i="4"/>
  <c r="W175" i="4"/>
  <c r="X175" i="4"/>
  <c r="Y175" i="4"/>
  <c r="Z175" i="4"/>
  <c r="AA175" i="4"/>
  <c r="AB175" i="4"/>
  <c r="AC175" i="4"/>
  <c r="AD175" i="4"/>
  <c r="AE175" i="4"/>
  <c r="AF175" i="4"/>
  <c r="AG175" i="4"/>
  <c r="AH175" i="4"/>
  <c r="AI175" i="4"/>
  <c r="AJ175" i="4"/>
  <c r="AK175" i="4"/>
  <c r="AL175" i="4"/>
  <c r="AM175" i="4"/>
  <c r="AN175" i="4"/>
  <c r="AO175" i="4"/>
  <c r="AP175" i="4"/>
  <c r="B176" i="4"/>
  <c r="C176" i="4"/>
  <c r="D176" i="4"/>
  <c r="E176" i="4"/>
  <c r="F176" i="4"/>
  <c r="G176" i="4"/>
  <c r="H176" i="4"/>
  <c r="I176" i="4"/>
  <c r="J176" i="4"/>
  <c r="K176" i="4"/>
  <c r="L176" i="4"/>
  <c r="M176" i="4"/>
  <c r="N176" i="4"/>
  <c r="O176" i="4"/>
  <c r="P176" i="4"/>
  <c r="Q176" i="4"/>
  <c r="R176" i="4"/>
  <c r="S176" i="4"/>
  <c r="T176" i="4"/>
  <c r="U176" i="4"/>
  <c r="V176" i="4"/>
  <c r="W176" i="4"/>
  <c r="X176" i="4"/>
  <c r="Y176" i="4"/>
  <c r="Z176" i="4"/>
  <c r="AA176" i="4"/>
  <c r="AB176" i="4"/>
  <c r="AC176" i="4"/>
  <c r="AD176" i="4"/>
  <c r="AE176" i="4"/>
  <c r="AF176" i="4"/>
  <c r="AG176" i="4"/>
  <c r="AH176" i="4"/>
  <c r="AI176" i="4"/>
  <c r="AJ176" i="4"/>
  <c r="AK176" i="4"/>
  <c r="AL176" i="4"/>
  <c r="AM176" i="4"/>
  <c r="AN176" i="4"/>
  <c r="AO176" i="4"/>
  <c r="AP176" i="4"/>
  <c r="B177" i="4"/>
  <c r="C177" i="4"/>
  <c r="D177" i="4"/>
  <c r="E177" i="4"/>
  <c r="F177" i="4"/>
  <c r="G177" i="4"/>
  <c r="H177" i="4"/>
  <c r="I177" i="4"/>
  <c r="J177" i="4"/>
  <c r="K177" i="4"/>
  <c r="L177" i="4"/>
  <c r="M177" i="4"/>
  <c r="N177" i="4"/>
  <c r="O177" i="4"/>
  <c r="P177" i="4"/>
  <c r="Q177" i="4"/>
  <c r="R177" i="4"/>
  <c r="S177" i="4"/>
  <c r="T177" i="4"/>
  <c r="U177" i="4"/>
  <c r="V177" i="4"/>
  <c r="W177" i="4"/>
  <c r="X177" i="4"/>
  <c r="Y177" i="4"/>
  <c r="Z177" i="4"/>
  <c r="AA177" i="4"/>
  <c r="AB177" i="4"/>
  <c r="AC177" i="4"/>
  <c r="AD177" i="4"/>
  <c r="AE177" i="4"/>
  <c r="AF177" i="4"/>
  <c r="AG177" i="4"/>
  <c r="AH177" i="4"/>
  <c r="AI177" i="4"/>
  <c r="AJ177" i="4"/>
  <c r="AK177" i="4"/>
  <c r="AL177" i="4"/>
  <c r="AM177" i="4"/>
  <c r="AN177" i="4"/>
  <c r="AO177" i="4"/>
  <c r="AP177" i="4"/>
  <c r="B178" i="4"/>
  <c r="C178" i="4"/>
  <c r="D178" i="4"/>
  <c r="E178" i="4"/>
  <c r="F178" i="4"/>
  <c r="G178" i="4"/>
  <c r="H178" i="4"/>
  <c r="I178" i="4"/>
  <c r="J178" i="4"/>
  <c r="K178" i="4"/>
  <c r="L178" i="4"/>
  <c r="M178" i="4"/>
  <c r="N178" i="4"/>
  <c r="O178" i="4"/>
  <c r="P178" i="4"/>
  <c r="Q178" i="4"/>
  <c r="R178" i="4"/>
  <c r="S178" i="4"/>
  <c r="T178" i="4"/>
  <c r="U178" i="4"/>
  <c r="V178" i="4"/>
  <c r="W178" i="4"/>
  <c r="X178" i="4"/>
  <c r="Y178" i="4"/>
  <c r="Z178" i="4"/>
  <c r="AA178" i="4"/>
  <c r="AB178" i="4"/>
  <c r="AC178" i="4"/>
  <c r="AD178" i="4"/>
  <c r="AE178" i="4"/>
  <c r="AF178" i="4"/>
  <c r="AG178" i="4"/>
  <c r="AH178" i="4"/>
  <c r="AI178" i="4"/>
  <c r="AJ178" i="4"/>
  <c r="AK178" i="4"/>
  <c r="AL178" i="4"/>
  <c r="AM178" i="4"/>
  <c r="AN178" i="4"/>
  <c r="AO178" i="4"/>
  <c r="AP178" i="4"/>
  <c r="B179" i="4"/>
  <c r="C179" i="4"/>
  <c r="D179" i="4"/>
  <c r="E179" i="4"/>
  <c r="F179" i="4"/>
  <c r="G179" i="4"/>
  <c r="H179" i="4"/>
  <c r="I179" i="4"/>
  <c r="J179" i="4"/>
  <c r="K179" i="4"/>
  <c r="L179" i="4"/>
  <c r="M179" i="4"/>
  <c r="N179" i="4"/>
  <c r="O179" i="4"/>
  <c r="P179" i="4"/>
  <c r="Q179" i="4"/>
  <c r="R179" i="4"/>
  <c r="S179" i="4"/>
  <c r="T179" i="4"/>
  <c r="U179" i="4"/>
  <c r="V179" i="4"/>
  <c r="W179" i="4"/>
  <c r="X179" i="4"/>
  <c r="Y179" i="4"/>
  <c r="Z179" i="4"/>
  <c r="AA179" i="4"/>
  <c r="AB179" i="4"/>
  <c r="AC179" i="4"/>
  <c r="AD179" i="4"/>
  <c r="AE179" i="4"/>
  <c r="AF179" i="4"/>
  <c r="AG179" i="4"/>
  <c r="AH179" i="4"/>
  <c r="AI179" i="4"/>
  <c r="AJ179" i="4"/>
  <c r="AK179" i="4"/>
  <c r="AL179" i="4"/>
  <c r="AM179" i="4"/>
  <c r="AN179" i="4"/>
  <c r="AO179" i="4"/>
  <c r="AP179" i="4"/>
  <c r="B180" i="4"/>
  <c r="C180" i="4"/>
  <c r="D180" i="4"/>
  <c r="E180" i="4"/>
  <c r="F180" i="4"/>
  <c r="G180" i="4"/>
  <c r="H180" i="4"/>
  <c r="I180" i="4"/>
  <c r="J180" i="4"/>
  <c r="K180" i="4"/>
  <c r="L180" i="4"/>
  <c r="M180" i="4"/>
  <c r="N180" i="4"/>
  <c r="O180" i="4"/>
  <c r="P180" i="4"/>
  <c r="Q180" i="4"/>
  <c r="R180" i="4"/>
  <c r="S180" i="4"/>
  <c r="T180" i="4"/>
  <c r="U180" i="4"/>
  <c r="V180" i="4"/>
  <c r="W180" i="4"/>
  <c r="X180" i="4"/>
  <c r="Y180" i="4"/>
  <c r="Z180" i="4"/>
  <c r="AA180" i="4"/>
  <c r="AB180" i="4"/>
  <c r="AC180" i="4"/>
  <c r="AD180" i="4"/>
  <c r="AE180" i="4"/>
  <c r="AF180" i="4"/>
  <c r="AG180" i="4"/>
  <c r="AH180" i="4"/>
  <c r="AI180" i="4"/>
  <c r="AJ180" i="4"/>
  <c r="AK180" i="4"/>
  <c r="AL180" i="4"/>
  <c r="AM180" i="4"/>
  <c r="AN180" i="4"/>
  <c r="AO180" i="4"/>
  <c r="AP180" i="4"/>
  <c r="AP2" i="4"/>
  <c r="AO2" i="4"/>
  <c r="AN2" i="4"/>
  <c r="AM2" i="4"/>
  <c r="AL2" i="4"/>
  <c r="AK2" i="4"/>
  <c r="AJ2" i="4"/>
  <c r="AI2" i="4"/>
  <c r="AH2" i="4"/>
  <c r="AG2" i="4"/>
  <c r="AF2" i="4"/>
  <c r="AE2" i="4"/>
  <c r="AD2" i="4"/>
  <c r="AC2" i="4"/>
  <c r="AB2" i="4"/>
  <c r="AA2" i="4"/>
  <c r="Z2" i="4"/>
  <c r="Y2" i="4"/>
  <c r="X2" i="4"/>
  <c r="W2" i="4"/>
  <c r="V2" i="4"/>
  <c r="U2" i="4"/>
  <c r="T2" i="4"/>
  <c r="S2" i="4"/>
  <c r="R2" i="4"/>
  <c r="Q2" i="4"/>
  <c r="P2" i="4"/>
  <c r="O2" i="4"/>
  <c r="N2" i="4"/>
  <c r="M2" i="4"/>
  <c r="L2" i="4"/>
  <c r="K2" i="4"/>
  <c r="J2" i="4"/>
  <c r="I2" i="4"/>
  <c r="H2" i="4"/>
  <c r="G2" i="4"/>
  <c r="F2" i="4"/>
  <c r="E2" i="4"/>
  <c r="D2" i="4"/>
  <c r="C2" i="4"/>
  <c r="B2" i="4"/>
  <c r="A3" i="3"/>
  <c r="B3" i="3"/>
  <c r="D3" i="3"/>
  <c r="F3" i="3"/>
  <c r="G3" i="3"/>
  <c r="H3" i="3"/>
  <c r="I3" i="3"/>
  <c r="J3" i="3"/>
  <c r="A4" i="3"/>
  <c r="B4" i="3"/>
  <c r="D4" i="3"/>
  <c r="F4" i="3"/>
  <c r="G4" i="3"/>
  <c r="H4" i="3"/>
  <c r="I4" i="3"/>
  <c r="J4" i="3"/>
  <c r="A5" i="3"/>
  <c r="B5" i="3"/>
  <c r="D5" i="3"/>
  <c r="F5" i="3"/>
  <c r="G5" i="3"/>
  <c r="H5" i="3"/>
  <c r="I5" i="3"/>
  <c r="J5" i="3"/>
  <c r="A6" i="3"/>
  <c r="B6" i="3"/>
  <c r="D6" i="3"/>
  <c r="F6" i="3"/>
  <c r="G6" i="3"/>
  <c r="H6" i="3"/>
  <c r="I6" i="3"/>
  <c r="J6" i="3"/>
  <c r="A7" i="3"/>
  <c r="B7" i="3"/>
  <c r="D7" i="3"/>
  <c r="F7" i="3"/>
  <c r="G7" i="3"/>
  <c r="H7" i="3"/>
  <c r="I7" i="3"/>
  <c r="J7" i="3"/>
  <c r="A8" i="3"/>
  <c r="B8" i="3"/>
  <c r="D8" i="3"/>
  <c r="F8" i="3"/>
  <c r="G8" i="3"/>
  <c r="H8" i="3"/>
  <c r="I8" i="3"/>
  <c r="J8" i="3"/>
  <c r="A9" i="3"/>
  <c r="B9" i="3"/>
  <c r="D9" i="3"/>
  <c r="F9" i="3"/>
  <c r="G9" i="3"/>
  <c r="H9" i="3"/>
  <c r="I9" i="3"/>
  <c r="J9" i="3"/>
  <c r="A10" i="3"/>
  <c r="B10" i="3"/>
  <c r="D10" i="3"/>
  <c r="F10" i="3"/>
  <c r="G10" i="3"/>
  <c r="H10" i="3"/>
  <c r="I10" i="3"/>
  <c r="J10" i="3"/>
  <c r="A11" i="3"/>
  <c r="B11" i="3"/>
  <c r="D11" i="3"/>
  <c r="F11" i="3"/>
  <c r="G11" i="3"/>
  <c r="H11" i="3"/>
  <c r="I11" i="3"/>
  <c r="J11" i="3"/>
  <c r="A12" i="3"/>
  <c r="B12" i="3"/>
  <c r="D12" i="3"/>
  <c r="F12" i="3"/>
  <c r="G12" i="3"/>
  <c r="H12" i="3"/>
  <c r="I12" i="3"/>
  <c r="J12" i="3"/>
  <c r="A13" i="3"/>
  <c r="B13" i="3"/>
  <c r="D13" i="3"/>
  <c r="F13" i="3"/>
  <c r="G13" i="3"/>
  <c r="H13" i="3"/>
  <c r="I13" i="3"/>
  <c r="J13" i="3"/>
  <c r="A14" i="3"/>
  <c r="B14" i="3"/>
  <c r="D14" i="3"/>
  <c r="F14" i="3"/>
  <c r="G14" i="3"/>
  <c r="H14" i="3"/>
  <c r="I14" i="3"/>
  <c r="J14" i="3"/>
  <c r="A15" i="3"/>
  <c r="B15" i="3"/>
  <c r="D15" i="3"/>
  <c r="F15" i="3"/>
  <c r="G15" i="3"/>
  <c r="H15" i="3"/>
  <c r="I15" i="3"/>
  <c r="J15" i="3"/>
  <c r="A16" i="3"/>
  <c r="B16" i="3"/>
  <c r="D16" i="3"/>
  <c r="F16" i="3"/>
  <c r="G16" i="3"/>
  <c r="H16" i="3"/>
  <c r="I16" i="3"/>
  <c r="J16" i="3"/>
  <c r="A17" i="3"/>
  <c r="B17" i="3"/>
  <c r="D17" i="3"/>
  <c r="F17" i="3"/>
  <c r="G17" i="3"/>
  <c r="H17" i="3"/>
  <c r="I17" i="3"/>
  <c r="J17" i="3"/>
  <c r="A18" i="3"/>
  <c r="B18" i="3"/>
  <c r="D18" i="3"/>
  <c r="F18" i="3"/>
  <c r="G18" i="3"/>
  <c r="H18" i="3"/>
  <c r="I18" i="3"/>
  <c r="J18" i="3"/>
  <c r="A19" i="3"/>
  <c r="B19" i="3"/>
  <c r="D19" i="3"/>
  <c r="F19" i="3"/>
  <c r="G19" i="3"/>
  <c r="H19" i="3"/>
  <c r="I19" i="3"/>
  <c r="J19" i="3"/>
  <c r="A20" i="3"/>
  <c r="B20" i="3"/>
  <c r="D20" i="3"/>
  <c r="F20" i="3"/>
  <c r="G20" i="3"/>
  <c r="H20" i="3"/>
  <c r="I20" i="3"/>
  <c r="J20" i="3"/>
  <c r="A21" i="3"/>
  <c r="B21" i="3"/>
  <c r="D21" i="3"/>
  <c r="F21" i="3"/>
  <c r="G21" i="3"/>
  <c r="H21" i="3"/>
  <c r="I21" i="3"/>
  <c r="J21" i="3"/>
  <c r="A22" i="3"/>
  <c r="B22" i="3"/>
  <c r="D22" i="3"/>
  <c r="F22" i="3"/>
  <c r="G22" i="3"/>
  <c r="H22" i="3"/>
  <c r="I22" i="3"/>
  <c r="J22" i="3"/>
  <c r="A23" i="3"/>
  <c r="B23" i="3"/>
  <c r="D23" i="3"/>
  <c r="F23" i="3"/>
  <c r="G23" i="3"/>
  <c r="H23" i="3"/>
  <c r="I23" i="3"/>
  <c r="J23" i="3"/>
  <c r="A24" i="3"/>
  <c r="B24" i="3"/>
  <c r="D24" i="3"/>
  <c r="F24" i="3"/>
  <c r="G24" i="3"/>
  <c r="H24" i="3"/>
  <c r="I24" i="3"/>
  <c r="J24" i="3"/>
  <c r="A25" i="3"/>
  <c r="B25" i="3"/>
  <c r="D25" i="3"/>
  <c r="F25" i="3"/>
  <c r="G25" i="3"/>
  <c r="H25" i="3"/>
  <c r="I25" i="3"/>
  <c r="J25" i="3"/>
  <c r="A26" i="3"/>
  <c r="B26" i="3"/>
  <c r="D26" i="3"/>
  <c r="F26" i="3"/>
  <c r="G26" i="3"/>
  <c r="H26" i="3"/>
  <c r="I26" i="3"/>
  <c r="J26" i="3"/>
  <c r="A27" i="3"/>
  <c r="B27" i="3"/>
  <c r="D27" i="3"/>
  <c r="F27" i="3"/>
  <c r="G27" i="3"/>
  <c r="H27" i="3"/>
  <c r="I27" i="3"/>
  <c r="J27" i="3"/>
  <c r="A28" i="3"/>
  <c r="B28" i="3"/>
  <c r="D28" i="3"/>
  <c r="F28" i="3"/>
  <c r="G28" i="3"/>
  <c r="H28" i="3"/>
  <c r="I28" i="3"/>
  <c r="J28" i="3"/>
  <c r="A29" i="3"/>
  <c r="B29" i="3"/>
  <c r="D29" i="3"/>
  <c r="F29" i="3"/>
  <c r="G29" i="3"/>
  <c r="H29" i="3"/>
  <c r="I29" i="3"/>
  <c r="J29" i="3"/>
  <c r="A30" i="3"/>
  <c r="B30" i="3"/>
  <c r="D30" i="3"/>
  <c r="F30" i="3"/>
  <c r="G30" i="3"/>
  <c r="H30" i="3"/>
  <c r="I30" i="3"/>
  <c r="J30" i="3"/>
  <c r="A31" i="3"/>
  <c r="B31" i="3"/>
  <c r="D31" i="3"/>
  <c r="F31" i="3"/>
  <c r="G31" i="3"/>
  <c r="H31" i="3"/>
  <c r="I31" i="3"/>
  <c r="J31" i="3"/>
  <c r="A32" i="3"/>
  <c r="B32" i="3"/>
  <c r="D32" i="3"/>
  <c r="F32" i="3"/>
  <c r="G32" i="3"/>
  <c r="H32" i="3"/>
  <c r="I32" i="3"/>
  <c r="J32" i="3"/>
  <c r="A33" i="3"/>
  <c r="B33" i="3"/>
  <c r="D33" i="3"/>
  <c r="F33" i="3"/>
  <c r="G33" i="3"/>
  <c r="H33" i="3"/>
  <c r="I33" i="3"/>
  <c r="J33" i="3"/>
  <c r="A34" i="3"/>
  <c r="B34" i="3"/>
  <c r="D34" i="3"/>
  <c r="F34" i="3"/>
  <c r="G34" i="3"/>
  <c r="H34" i="3"/>
  <c r="I34" i="3"/>
  <c r="J34" i="3"/>
  <c r="A35" i="3"/>
  <c r="B35" i="3"/>
  <c r="D35" i="3"/>
  <c r="F35" i="3"/>
  <c r="G35" i="3"/>
  <c r="H35" i="3"/>
  <c r="I35" i="3"/>
  <c r="J35" i="3"/>
  <c r="A36" i="3"/>
  <c r="B36" i="3"/>
  <c r="D36" i="3"/>
  <c r="F36" i="3"/>
  <c r="G36" i="3"/>
  <c r="H36" i="3"/>
  <c r="I36" i="3"/>
  <c r="J36" i="3"/>
  <c r="A37" i="3"/>
  <c r="B37" i="3"/>
  <c r="D37" i="3"/>
  <c r="F37" i="3"/>
  <c r="G37" i="3"/>
  <c r="H37" i="3"/>
  <c r="I37" i="3"/>
  <c r="J37" i="3"/>
  <c r="A38" i="3"/>
  <c r="B38" i="3"/>
  <c r="D38" i="3"/>
  <c r="F38" i="3"/>
  <c r="G38" i="3"/>
  <c r="H38" i="3"/>
  <c r="I38" i="3"/>
  <c r="J38" i="3"/>
  <c r="A39" i="3"/>
  <c r="B39" i="3"/>
  <c r="D39" i="3"/>
  <c r="F39" i="3"/>
  <c r="G39" i="3"/>
  <c r="H39" i="3"/>
  <c r="I39" i="3"/>
  <c r="J39" i="3"/>
  <c r="A40" i="3"/>
  <c r="B40" i="3"/>
  <c r="D40" i="3"/>
  <c r="F40" i="3"/>
  <c r="G40" i="3"/>
  <c r="H40" i="3"/>
  <c r="I40" i="3"/>
  <c r="J40" i="3"/>
  <c r="A41" i="3"/>
  <c r="C41" i="3" s="1"/>
  <c r="B41" i="3"/>
  <c r="D41" i="3"/>
  <c r="F41" i="3"/>
  <c r="G41" i="3"/>
  <c r="H41" i="3"/>
  <c r="I41" i="3"/>
  <c r="J41" i="3"/>
  <c r="A42" i="3"/>
  <c r="C42" i="3" s="1"/>
  <c r="B42" i="3"/>
  <c r="D42" i="3"/>
  <c r="F42" i="3"/>
  <c r="G42" i="3"/>
  <c r="H42" i="3"/>
  <c r="I42" i="3"/>
  <c r="J42" i="3"/>
  <c r="A43" i="3"/>
  <c r="C43" i="3" s="1"/>
  <c r="B43" i="3"/>
  <c r="D43" i="3"/>
  <c r="F43" i="3"/>
  <c r="G43" i="3"/>
  <c r="H43" i="3"/>
  <c r="I43" i="3"/>
  <c r="J43" i="3"/>
  <c r="A44" i="3"/>
  <c r="C44" i="3" s="1"/>
  <c r="B44" i="3"/>
  <c r="D44" i="3"/>
  <c r="F44" i="3"/>
  <c r="G44" i="3"/>
  <c r="H44" i="3"/>
  <c r="I44" i="3"/>
  <c r="J44" i="3"/>
  <c r="A45" i="3"/>
  <c r="B45" i="3"/>
  <c r="D45" i="3"/>
  <c r="F45" i="3"/>
  <c r="G45" i="3"/>
  <c r="H45" i="3"/>
  <c r="I45" i="3"/>
  <c r="J45" i="3"/>
  <c r="A46" i="3"/>
  <c r="C46" i="3" s="1"/>
  <c r="B46" i="3"/>
  <c r="D46" i="3"/>
  <c r="F46" i="3"/>
  <c r="G46" i="3"/>
  <c r="H46" i="3"/>
  <c r="I46" i="3"/>
  <c r="J46" i="3"/>
  <c r="A47" i="3"/>
  <c r="C47" i="3" s="1"/>
  <c r="B47" i="3"/>
  <c r="D47" i="3"/>
  <c r="F47" i="3"/>
  <c r="G47" i="3"/>
  <c r="H47" i="3"/>
  <c r="I47" i="3"/>
  <c r="J47" i="3"/>
  <c r="A48" i="3"/>
  <c r="C48" i="3" s="1"/>
  <c r="B48" i="3"/>
  <c r="D48" i="3"/>
  <c r="F48" i="3"/>
  <c r="G48" i="3"/>
  <c r="H48" i="3"/>
  <c r="I48" i="3"/>
  <c r="J48" i="3"/>
  <c r="A49" i="3"/>
  <c r="C49" i="3" s="1"/>
  <c r="B49" i="3"/>
  <c r="D49" i="3"/>
  <c r="F49" i="3"/>
  <c r="G49" i="3"/>
  <c r="H49" i="3"/>
  <c r="I49" i="3"/>
  <c r="J49" i="3"/>
  <c r="A50" i="3"/>
  <c r="B50" i="3"/>
  <c r="D50" i="3"/>
  <c r="F50" i="3"/>
  <c r="G50" i="3"/>
  <c r="H50" i="3"/>
  <c r="I50" i="3"/>
  <c r="J50" i="3"/>
  <c r="A51" i="3"/>
  <c r="C51" i="3" s="1"/>
  <c r="B51" i="3"/>
  <c r="D51" i="3"/>
  <c r="F51" i="3"/>
  <c r="G51" i="3"/>
  <c r="H51" i="3"/>
  <c r="I51" i="3"/>
  <c r="J51" i="3"/>
  <c r="A52" i="3"/>
  <c r="B52" i="3"/>
  <c r="D52" i="3"/>
  <c r="F52" i="3"/>
  <c r="G52" i="3"/>
  <c r="H52" i="3"/>
  <c r="I52" i="3"/>
  <c r="J52" i="3"/>
  <c r="A53" i="3"/>
  <c r="C53" i="3" s="1"/>
  <c r="B53" i="3"/>
  <c r="D53" i="3"/>
  <c r="F53" i="3"/>
  <c r="G53" i="3"/>
  <c r="H53" i="3"/>
  <c r="I53" i="3"/>
  <c r="J53" i="3"/>
  <c r="A54" i="3"/>
  <c r="B54" i="3"/>
  <c r="D54" i="3"/>
  <c r="F54" i="3"/>
  <c r="G54" i="3"/>
  <c r="H54" i="3"/>
  <c r="I54" i="3"/>
  <c r="J54" i="3"/>
  <c r="A55" i="3"/>
  <c r="B55" i="3"/>
  <c r="D55" i="3"/>
  <c r="F55" i="3"/>
  <c r="G55" i="3"/>
  <c r="H55" i="3"/>
  <c r="I55" i="3"/>
  <c r="J55" i="3"/>
  <c r="A56" i="3"/>
  <c r="B56" i="3"/>
  <c r="D56" i="3"/>
  <c r="F56" i="3"/>
  <c r="G56" i="3"/>
  <c r="H56" i="3"/>
  <c r="I56" i="3"/>
  <c r="J56" i="3"/>
  <c r="A57" i="3"/>
  <c r="C57" i="3" s="1"/>
  <c r="B57" i="3"/>
  <c r="D57" i="3"/>
  <c r="F57" i="3"/>
  <c r="G57" i="3"/>
  <c r="H57" i="3"/>
  <c r="I57" i="3"/>
  <c r="J57" i="3"/>
  <c r="A58" i="3"/>
  <c r="B58" i="3"/>
  <c r="D58" i="3"/>
  <c r="F58" i="3"/>
  <c r="G58" i="3"/>
  <c r="H58" i="3"/>
  <c r="I58" i="3"/>
  <c r="J58" i="3"/>
  <c r="A59" i="3"/>
  <c r="C59" i="3" s="1"/>
  <c r="B59" i="3"/>
  <c r="D59" i="3"/>
  <c r="F59" i="3"/>
  <c r="G59" i="3"/>
  <c r="H59" i="3"/>
  <c r="I59" i="3"/>
  <c r="J59" i="3"/>
  <c r="A60" i="3"/>
  <c r="C60" i="3" s="1"/>
  <c r="B60" i="3"/>
  <c r="D60" i="3"/>
  <c r="F60" i="3"/>
  <c r="G60" i="3"/>
  <c r="H60" i="3"/>
  <c r="I60" i="3"/>
  <c r="J60" i="3"/>
  <c r="A61" i="3"/>
  <c r="B61" i="3"/>
  <c r="D61" i="3"/>
  <c r="F61" i="3"/>
  <c r="G61" i="3"/>
  <c r="H61" i="3"/>
  <c r="I61" i="3"/>
  <c r="J61" i="3"/>
  <c r="A62" i="3"/>
  <c r="B62" i="3"/>
  <c r="D62" i="3"/>
  <c r="F62" i="3"/>
  <c r="G62" i="3"/>
  <c r="H62" i="3"/>
  <c r="I62" i="3"/>
  <c r="J62" i="3"/>
  <c r="A63" i="3"/>
  <c r="B63" i="3"/>
  <c r="D63" i="3"/>
  <c r="F63" i="3"/>
  <c r="G63" i="3"/>
  <c r="H63" i="3"/>
  <c r="I63" i="3"/>
  <c r="J63" i="3"/>
  <c r="A64" i="3"/>
  <c r="B64" i="3"/>
  <c r="D64" i="3"/>
  <c r="F64" i="3"/>
  <c r="G64" i="3"/>
  <c r="H64" i="3"/>
  <c r="I64" i="3"/>
  <c r="J64" i="3"/>
  <c r="A65" i="3"/>
  <c r="B65" i="3"/>
  <c r="D65" i="3"/>
  <c r="F65" i="3"/>
  <c r="G65" i="3"/>
  <c r="H65" i="3"/>
  <c r="I65" i="3"/>
  <c r="J65" i="3"/>
  <c r="A66" i="3"/>
  <c r="B66" i="3"/>
  <c r="D66" i="3"/>
  <c r="F66" i="3"/>
  <c r="G66" i="3"/>
  <c r="H66" i="3"/>
  <c r="I66" i="3"/>
  <c r="J66" i="3"/>
  <c r="A67" i="3"/>
  <c r="B67" i="3"/>
  <c r="D67" i="3"/>
  <c r="F67" i="3"/>
  <c r="G67" i="3"/>
  <c r="H67" i="3"/>
  <c r="I67" i="3"/>
  <c r="J67" i="3"/>
  <c r="A68" i="3"/>
  <c r="B68" i="3"/>
  <c r="D68" i="3"/>
  <c r="F68" i="3"/>
  <c r="G68" i="3"/>
  <c r="H68" i="3"/>
  <c r="I68" i="3"/>
  <c r="J68" i="3"/>
  <c r="A69" i="3"/>
  <c r="B69" i="3"/>
  <c r="D69" i="3"/>
  <c r="F69" i="3"/>
  <c r="G69" i="3"/>
  <c r="H69" i="3"/>
  <c r="I69" i="3"/>
  <c r="J69" i="3"/>
  <c r="A70" i="3"/>
  <c r="B70" i="3"/>
  <c r="D70" i="3"/>
  <c r="F70" i="3"/>
  <c r="G70" i="3"/>
  <c r="H70" i="3"/>
  <c r="I70" i="3"/>
  <c r="J70" i="3"/>
  <c r="A71" i="3"/>
  <c r="B71" i="3"/>
  <c r="D71" i="3"/>
  <c r="F71" i="3"/>
  <c r="G71" i="3"/>
  <c r="H71" i="3"/>
  <c r="I71" i="3"/>
  <c r="J71" i="3"/>
  <c r="A72" i="3"/>
  <c r="B72" i="3"/>
  <c r="D72" i="3"/>
  <c r="F72" i="3"/>
  <c r="G72" i="3"/>
  <c r="H72" i="3"/>
  <c r="I72" i="3"/>
  <c r="J72" i="3"/>
  <c r="A73" i="3"/>
  <c r="B73" i="3"/>
  <c r="D73" i="3"/>
  <c r="F73" i="3"/>
  <c r="G73" i="3"/>
  <c r="H73" i="3"/>
  <c r="I73" i="3"/>
  <c r="J73" i="3"/>
  <c r="A74" i="3"/>
  <c r="B74" i="3"/>
  <c r="D74" i="3"/>
  <c r="F74" i="3"/>
  <c r="G74" i="3"/>
  <c r="H74" i="3"/>
  <c r="I74" i="3"/>
  <c r="J74" i="3"/>
  <c r="A75" i="3"/>
  <c r="B75" i="3"/>
  <c r="D75" i="3"/>
  <c r="F75" i="3"/>
  <c r="G75" i="3"/>
  <c r="H75" i="3"/>
  <c r="I75" i="3"/>
  <c r="J75" i="3"/>
  <c r="A76" i="3"/>
  <c r="B76" i="3"/>
  <c r="D76" i="3"/>
  <c r="F76" i="3"/>
  <c r="G76" i="3"/>
  <c r="H76" i="3"/>
  <c r="I76" i="3"/>
  <c r="J76" i="3"/>
  <c r="A77" i="3"/>
  <c r="B77" i="3"/>
  <c r="D77" i="3"/>
  <c r="F77" i="3"/>
  <c r="G77" i="3"/>
  <c r="H77" i="3"/>
  <c r="I77" i="3"/>
  <c r="J77" i="3"/>
  <c r="A78" i="3"/>
  <c r="B78" i="3"/>
  <c r="D78" i="3"/>
  <c r="F78" i="3"/>
  <c r="G78" i="3"/>
  <c r="H78" i="3"/>
  <c r="I78" i="3"/>
  <c r="J78" i="3"/>
  <c r="A79" i="3"/>
  <c r="B79" i="3"/>
  <c r="D79" i="3"/>
  <c r="F79" i="3"/>
  <c r="G79" i="3"/>
  <c r="H79" i="3"/>
  <c r="I79" i="3"/>
  <c r="J79" i="3"/>
  <c r="A80" i="3"/>
  <c r="B80" i="3"/>
  <c r="D80" i="3"/>
  <c r="F80" i="3"/>
  <c r="G80" i="3"/>
  <c r="H80" i="3"/>
  <c r="I80" i="3"/>
  <c r="J80" i="3"/>
  <c r="A81" i="3"/>
  <c r="B81" i="3"/>
  <c r="D81" i="3"/>
  <c r="F81" i="3"/>
  <c r="G81" i="3"/>
  <c r="H81" i="3"/>
  <c r="I81" i="3"/>
  <c r="J81" i="3"/>
  <c r="A82" i="3"/>
  <c r="B82" i="3"/>
  <c r="D82" i="3"/>
  <c r="F82" i="3"/>
  <c r="G82" i="3"/>
  <c r="H82" i="3"/>
  <c r="I82" i="3"/>
  <c r="J82" i="3"/>
  <c r="A83" i="3"/>
  <c r="B83" i="3"/>
  <c r="D83" i="3"/>
  <c r="F83" i="3"/>
  <c r="G83" i="3"/>
  <c r="H83" i="3"/>
  <c r="I83" i="3"/>
  <c r="J83" i="3"/>
  <c r="A84" i="3"/>
  <c r="B84" i="3"/>
  <c r="D84" i="3"/>
  <c r="F84" i="3"/>
  <c r="G84" i="3"/>
  <c r="H84" i="3"/>
  <c r="I84" i="3"/>
  <c r="J84" i="3"/>
  <c r="A85" i="3"/>
  <c r="C85" i="3" s="1"/>
  <c r="B85" i="3"/>
  <c r="D85" i="3"/>
  <c r="F85" i="3"/>
  <c r="G85" i="3"/>
  <c r="H85" i="3"/>
  <c r="I85" i="3"/>
  <c r="J85" i="3"/>
  <c r="A86" i="3"/>
  <c r="B86" i="3"/>
  <c r="D86" i="3"/>
  <c r="F86" i="3"/>
  <c r="G86" i="3"/>
  <c r="H86" i="3"/>
  <c r="I86" i="3"/>
  <c r="J86" i="3"/>
  <c r="A87" i="3"/>
  <c r="B87" i="3"/>
  <c r="D87" i="3"/>
  <c r="F87" i="3"/>
  <c r="G87" i="3"/>
  <c r="H87" i="3"/>
  <c r="I87" i="3"/>
  <c r="J87" i="3"/>
  <c r="A88" i="3"/>
  <c r="B88" i="3"/>
  <c r="D88" i="3"/>
  <c r="F88" i="3"/>
  <c r="G88" i="3"/>
  <c r="H88" i="3"/>
  <c r="I88" i="3"/>
  <c r="J88" i="3"/>
  <c r="A89" i="3"/>
  <c r="B89" i="3"/>
  <c r="D89" i="3"/>
  <c r="F89" i="3"/>
  <c r="G89" i="3"/>
  <c r="H89" i="3"/>
  <c r="I89" i="3"/>
  <c r="J89" i="3"/>
  <c r="A90" i="3"/>
  <c r="C90" i="3" s="1"/>
  <c r="B90" i="3"/>
  <c r="D90" i="3"/>
  <c r="F90" i="3"/>
  <c r="G90" i="3"/>
  <c r="H90" i="3"/>
  <c r="I90" i="3"/>
  <c r="J90" i="3"/>
  <c r="A91" i="3"/>
  <c r="C91" i="3" s="1"/>
  <c r="B91" i="3"/>
  <c r="D91" i="3"/>
  <c r="F91" i="3"/>
  <c r="G91" i="3"/>
  <c r="H91" i="3"/>
  <c r="I91" i="3"/>
  <c r="J91" i="3"/>
  <c r="A92" i="3"/>
  <c r="C92" i="3" s="1"/>
  <c r="B92" i="3"/>
  <c r="D92" i="3"/>
  <c r="F92" i="3"/>
  <c r="G92" i="3"/>
  <c r="H92" i="3"/>
  <c r="I92" i="3"/>
  <c r="J92" i="3"/>
  <c r="A93" i="3"/>
  <c r="C93" i="3" s="1"/>
  <c r="B93" i="3"/>
  <c r="D93" i="3"/>
  <c r="F93" i="3"/>
  <c r="G93" i="3"/>
  <c r="H93" i="3"/>
  <c r="I93" i="3"/>
  <c r="J93" i="3"/>
  <c r="A94" i="3"/>
  <c r="C94" i="3" s="1"/>
  <c r="B94" i="3"/>
  <c r="D94" i="3"/>
  <c r="F94" i="3"/>
  <c r="G94" i="3"/>
  <c r="H94" i="3"/>
  <c r="I94" i="3"/>
  <c r="J94" i="3"/>
  <c r="A95" i="3"/>
  <c r="B95" i="3"/>
  <c r="D95" i="3"/>
  <c r="F95" i="3"/>
  <c r="G95" i="3"/>
  <c r="H95" i="3"/>
  <c r="I95" i="3"/>
  <c r="J95" i="3"/>
  <c r="A96" i="3"/>
  <c r="C96" i="3" s="1"/>
  <c r="B96" i="3"/>
  <c r="D96" i="3"/>
  <c r="F96" i="3"/>
  <c r="G96" i="3"/>
  <c r="H96" i="3"/>
  <c r="I96" i="3"/>
  <c r="J96" i="3"/>
  <c r="A97" i="3"/>
  <c r="B97" i="3"/>
  <c r="D97" i="3"/>
  <c r="F97" i="3"/>
  <c r="G97" i="3"/>
  <c r="H97" i="3"/>
  <c r="I97" i="3"/>
  <c r="J97" i="3"/>
  <c r="A98" i="3"/>
  <c r="B98" i="3"/>
  <c r="D98" i="3"/>
  <c r="F98" i="3"/>
  <c r="G98" i="3"/>
  <c r="H98" i="3"/>
  <c r="I98" i="3"/>
  <c r="J98" i="3"/>
  <c r="A99" i="3"/>
  <c r="B99" i="3"/>
  <c r="D99" i="3"/>
  <c r="F99" i="3"/>
  <c r="G99" i="3"/>
  <c r="H99" i="3"/>
  <c r="I99" i="3"/>
  <c r="J99" i="3"/>
  <c r="A100" i="3"/>
  <c r="B100" i="3"/>
  <c r="D100" i="3"/>
  <c r="F100" i="3"/>
  <c r="G100" i="3"/>
  <c r="H100" i="3"/>
  <c r="I100" i="3"/>
  <c r="J100" i="3"/>
  <c r="A101" i="3"/>
  <c r="B101" i="3"/>
  <c r="D101" i="3"/>
  <c r="F101" i="3"/>
  <c r="G101" i="3"/>
  <c r="H101" i="3"/>
  <c r="I101" i="3"/>
  <c r="J101" i="3"/>
  <c r="J2" i="3"/>
  <c r="I2" i="3"/>
  <c r="H2" i="3"/>
  <c r="G2" i="3"/>
  <c r="F2" i="3"/>
  <c r="A3" i="4"/>
  <c r="A4" i="4"/>
  <c r="A5" i="4"/>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A178" i="4"/>
  <c r="A179" i="4"/>
  <c r="A180" i="4"/>
  <c r="A181" i="4"/>
  <c r="B181" i="4"/>
  <c r="C181" i="4"/>
  <c r="D181" i="4"/>
  <c r="E181" i="4"/>
  <c r="F181" i="4"/>
  <c r="G181" i="4"/>
  <c r="H181" i="4"/>
  <c r="I181" i="4"/>
  <c r="J181" i="4"/>
  <c r="K181" i="4"/>
  <c r="L181" i="4"/>
  <c r="M181" i="4"/>
  <c r="N181" i="4"/>
  <c r="O181" i="4"/>
  <c r="P181" i="4"/>
  <c r="Q181" i="4"/>
  <c r="R181" i="4"/>
  <c r="S181" i="4"/>
  <c r="T181" i="4"/>
  <c r="U181" i="4"/>
  <c r="V181" i="4"/>
  <c r="W181" i="4"/>
  <c r="X181" i="4"/>
  <c r="Y181" i="4"/>
  <c r="Z181" i="4"/>
  <c r="AA181" i="4"/>
  <c r="AB181" i="4"/>
  <c r="AC181" i="4"/>
  <c r="AD181" i="4"/>
  <c r="AE181" i="4"/>
  <c r="AF181" i="4"/>
  <c r="AG181" i="4"/>
  <c r="AH181" i="4"/>
  <c r="AI181" i="4"/>
  <c r="AJ181" i="4"/>
  <c r="AK181" i="4"/>
  <c r="AL181" i="4"/>
  <c r="AM181" i="4"/>
  <c r="AN181" i="4"/>
  <c r="AO181" i="4"/>
  <c r="AP181" i="4"/>
  <c r="A182" i="4"/>
  <c r="B182" i="4"/>
  <c r="C182" i="4"/>
  <c r="D182" i="4"/>
  <c r="E182" i="4"/>
  <c r="F182" i="4"/>
  <c r="G182" i="4"/>
  <c r="H182" i="4"/>
  <c r="I182" i="4"/>
  <c r="J182" i="4"/>
  <c r="K182" i="4"/>
  <c r="L182" i="4"/>
  <c r="M182" i="4"/>
  <c r="N182" i="4"/>
  <c r="O182" i="4"/>
  <c r="P182" i="4"/>
  <c r="Q182" i="4"/>
  <c r="R182" i="4"/>
  <c r="S182" i="4"/>
  <c r="T182" i="4"/>
  <c r="U182" i="4"/>
  <c r="V182" i="4"/>
  <c r="W182" i="4"/>
  <c r="X182" i="4"/>
  <c r="Y182" i="4"/>
  <c r="Z182" i="4"/>
  <c r="AA182" i="4"/>
  <c r="AB182" i="4"/>
  <c r="AC182" i="4"/>
  <c r="AD182" i="4"/>
  <c r="AE182" i="4"/>
  <c r="AF182" i="4"/>
  <c r="AG182" i="4"/>
  <c r="AH182" i="4"/>
  <c r="AI182" i="4"/>
  <c r="AJ182" i="4"/>
  <c r="AK182" i="4"/>
  <c r="AL182" i="4"/>
  <c r="AM182" i="4"/>
  <c r="AN182" i="4"/>
  <c r="AO182" i="4"/>
  <c r="AP182" i="4"/>
  <c r="A183" i="4"/>
  <c r="B183" i="4"/>
  <c r="C183" i="4"/>
  <c r="D183" i="4"/>
  <c r="E183" i="4"/>
  <c r="F183" i="4"/>
  <c r="G183" i="4"/>
  <c r="H183" i="4"/>
  <c r="I183" i="4"/>
  <c r="J183" i="4"/>
  <c r="K183" i="4"/>
  <c r="L183" i="4"/>
  <c r="M183" i="4"/>
  <c r="N183" i="4"/>
  <c r="O183" i="4"/>
  <c r="P183" i="4"/>
  <c r="Q183" i="4"/>
  <c r="R183" i="4"/>
  <c r="S183" i="4"/>
  <c r="T183" i="4"/>
  <c r="U183" i="4"/>
  <c r="V183" i="4"/>
  <c r="W183" i="4"/>
  <c r="X183" i="4"/>
  <c r="Y183" i="4"/>
  <c r="Z183" i="4"/>
  <c r="AA183" i="4"/>
  <c r="AB183" i="4"/>
  <c r="AC183" i="4"/>
  <c r="AD183" i="4"/>
  <c r="AE183" i="4"/>
  <c r="AF183" i="4"/>
  <c r="AG183" i="4"/>
  <c r="AH183" i="4"/>
  <c r="AI183" i="4"/>
  <c r="AJ183" i="4"/>
  <c r="AK183" i="4"/>
  <c r="AL183" i="4"/>
  <c r="AM183" i="4"/>
  <c r="AN183" i="4"/>
  <c r="AO183" i="4"/>
  <c r="AP183" i="4"/>
  <c r="A184" i="4"/>
  <c r="B184" i="4"/>
  <c r="C184" i="4"/>
  <c r="D184" i="4"/>
  <c r="E184" i="4"/>
  <c r="F184" i="4"/>
  <c r="G184" i="4"/>
  <c r="H184" i="4"/>
  <c r="I184" i="4"/>
  <c r="J184" i="4"/>
  <c r="K184" i="4"/>
  <c r="L184" i="4"/>
  <c r="M184" i="4"/>
  <c r="N184" i="4"/>
  <c r="O184" i="4"/>
  <c r="P184" i="4"/>
  <c r="Q184" i="4"/>
  <c r="R184" i="4"/>
  <c r="S184" i="4"/>
  <c r="T184" i="4"/>
  <c r="U184" i="4"/>
  <c r="V184" i="4"/>
  <c r="W184" i="4"/>
  <c r="X184" i="4"/>
  <c r="Y184" i="4"/>
  <c r="Z184" i="4"/>
  <c r="AA184" i="4"/>
  <c r="AB184" i="4"/>
  <c r="AC184" i="4"/>
  <c r="AD184" i="4"/>
  <c r="AE184" i="4"/>
  <c r="AF184" i="4"/>
  <c r="AG184" i="4"/>
  <c r="AH184" i="4"/>
  <c r="AI184" i="4"/>
  <c r="AJ184" i="4"/>
  <c r="AK184" i="4"/>
  <c r="AL184" i="4"/>
  <c r="AM184" i="4"/>
  <c r="AN184" i="4"/>
  <c r="AO184" i="4"/>
  <c r="AP184" i="4"/>
  <c r="A185" i="4"/>
  <c r="B185" i="4"/>
  <c r="C185" i="4"/>
  <c r="D185" i="4"/>
  <c r="E185" i="4"/>
  <c r="F185" i="4"/>
  <c r="G185" i="4"/>
  <c r="H185" i="4"/>
  <c r="I185" i="4"/>
  <c r="J185" i="4"/>
  <c r="K185" i="4"/>
  <c r="L185" i="4"/>
  <c r="M185" i="4"/>
  <c r="N185" i="4"/>
  <c r="O185" i="4"/>
  <c r="P185" i="4"/>
  <c r="Q185" i="4"/>
  <c r="R185" i="4"/>
  <c r="S185" i="4"/>
  <c r="T185" i="4"/>
  <c r="U185" i="4"/>
  <c r="V185" i="4"/>
  <c r="W185" i="4"/>
  <c r="X185" i="4"/>
  <c r="Y185" i="4"/>
  <c r="Z185" i="4"/>
  <c r="AA185" i="4"/>
  <c r="AB185" i="4"/>
  <c r="AC185" i="4"/>
  <c r="AD185" i="4"/>
  <c r="AE185" i="4"/>
  <c r="AF185" i="4"/>
  <c r="AG185" i="4"/>
  <c r="AH185" i="4"/>
  <c r="AI185" i="4"/>
  <c r="AJ185" i="4"/>
  <c r="AK185" i="4"/>
  <c r="AL185" i="4"/>
  <c r="AM185" i="4"/>
  <c r="AN185" i="4"/>
  <c r="AO185" i="4"/>
  <c r="AP185" i="4"/>
  <c r="A186" i="4"/>
  <c r="B186" i="4"/>
  <c r="C186" i="4"/>
  <c r="D186" i="4"/>
  <c r="E186" i="4"/>
  <c r="F186" i="4"/>
  <c r="G186" i="4"/>
  <c r="H186" i="4"/>
  <c r="I186" i="4"/>
  <c r="J186" i="4"/>
  <c r="K186" i="4"/>
  <c r="L186" i="4"/>
  <c r="M186" i="4"/>
  <c r="N186" i="4"/>
  <c r="O186" i="4"/>
  <c r="P186" i="4"/>
  <c r="Q186" i="4"/>
  <c r="R186" i="4"/>
  <c r="S186" i="4"/>
  <c r="T186" i="4"/>
  <c r="U186" i="4"/>
  <c r="V186" i="4"/>
  <c r="W186" i="4"/>
  <c r="X186" i="4"/>
  <c r="Y186" i="4"/>
  <c r="Z186" i="4"/>
  <c r="AA186" i="4"/>
  <c r="AB186" i="4"/>
  <c r="AC186" i="4"/>
  <c r="AD186" i="4"/>
  <c r="AE186" i="4"/>
  <c r="AF186" i="4"/>
  <c r="AG186" i="4"/>
  <c r="AH186" i="4"/>
  <c r="AI186" i="4"/>
  <c r="AJ186" i="4"/>
  <c r="AK186" i="4"/>
  <c r="AL186" i="4"/>
  <c r="AM186" i="4"/>
  <c r="AN186" i="4"/>
  <c r="AO186" i="4"/>
  <c r="AP186" i="4"/>
  <c r="A187" i="4"/>
  <c r="B187" i="4"/>
  <c r="C187" i="4"/>
  <c r="D187" i="4"/>
  <c r="E187" i="4"/>
  <c r="F187" i="4"/>
  <c r="G187" i="4"/>
  <c r="H187" i="4"/>
  <c r="I187" i="4"/>
  <c r="J187" i="4"/>
  <c r="K187" i="4"/>
  <c r="L187" i="4"/>
  <c r="M187" i="4"/>
  <c r="N187" i="4"/>
  <c r="O187" i="4"/>
  <c r="P187" i="4"/>
  <c r="Q187" i="4"/>
  <c r="R187" i="4"/>
  <c r="S187" i="4"/>
  <c r="T187" i="4"/>
  <c r="U187" i="4"/>
  <c r="V187" i="4"/>
  <c r="W187" i="4"/>
  <c r="X187" i="4"/>
  <c r="Y187" i="4"/>
  <c r="Z187" i="4"/>
  <c r="AA187" i="4"/>
  <c r="AB187" i="4"/>
  <c r="AC187" i="4"/>
  <c r="AD187" i="4"/>
  <c r="AE187" i="4"/>
  <c r="AF187" i="4"/>
  <c r="AG187" i="4"/>
  <c r="AH187" i="4"/>
  <c r="AI187" i="4"/>
  <c r="AJ187" i="4"/>
  <c r="AK187" i="4"/>
  <c r="AL187" i="4"/>
  <c r="AM187" i="4"/>
  <c r="AN187" i="4"/>
  <c r="AO187" i="4"/>
  <c r="AP187" i="4"/>
  <c r="A188" i="4"/>
  <c r="B188" i="4"/>
  <c r="C188" i="4"/>
  <c r="D188" i="4"/>
  <c r="E188" i="4"/>
  <c r="F188" i="4"/>
  <c r="G188" i="4"/>
  <c r="H188" i="4"/>
  <c r="I188" i="4"/>
  <c r="J188" i="4"/>
  <c r="K188" i="4"/>
  <c r="L188" i="4"/>
  <c r="M188" i="4"/>
  <c r="N188" i="4"/>
  <c r="O188" i="4"/>
  <c r="P188" i="4"/>
  <c r="Q188" i="4"/>
  <c r="R188" i="4"/>
  <c r="S188" i="4"/>
  <c r="T188" i="4"/>
  <c r="U188" i="4"/>
  <c r="V188" i="4"/>
  <c r="W188" i="4"/>
  <c r="X188" i="4"/>
  <c r="Y188" i="4"/>
  <c r="Z188" i="4"/>
  <c r="AA188" i="4"/>
  <c r="AB188" i="4"/>
  <c r="AC188" i="4"/>
  <c r="AD188" i="4"/>
  <c r="AE188" i="4"/>
  <c r="AF188" i="4"/>
  <c r="AG188" i="4"/>
  <c r="AH188" i="4"/>
  <c r="AI188" i="4"/>
  <c r="AJ188" i="4"/>
  <c r="AK188" i="4"/>
  <c r="AL188" i="4"/>
  <c r="AM188" i="4"/>
  <c r="AN188" i="4"/>
  <c r="AO188" i="4"/>
  <c r="AP188" i="4"/>
  <c r="A189" i="4"/>
  <c r="B189" i="4"/>
  <c r="C189" i="4"/>
  <c r="D189" i="4"/>
  <c r="E189" i="4"/>
  <c r="F189" i="4"/>
  <c r="G189" i="4"/>
  <c r="H189" i="4"/>
  <c r="I189" i="4"/>
  <c r="J189" i="4"/>
  <c r="K189" i="4"/>
  <c r="L189" i="4"/>
  <c r="M189" i="4"/>
  <c r="N189" i="4"/>
  <c r="O189" i="4"/>
  <c r="P189" i="4"/>
  <c r="Q189" i="4"/>
  <c r="R189" i="4"/>
  <c r="S189" i="4"/>
  <c r="T189" i="4"/>
  <c r="U189" i="4"/>
  <c r="V189" i="4"/>
  <c r="W189" i="4"/>
  <c r="X189" i="4"/>
  <c r="Y189" i="4"/>
  <c r="Z189" i="4"/>
  <c r="AA189" i="4"/>
  <c r="AB189" i="4"/>
  <c r="AC189" i="4"/>
  <c r="AD189" i="4"/>
  <c r="AE189" i="4"/>
  <c r="AF189" i="4"/>
  <c r="AG189" i="4"/>
  <c r="AH189" i="4"/>
  <c r="AI189" i="4"/>
  <c r="AJ189" i="4"/>
  <c r="AK189" i="4"/>
  <c r="AL189" i="4"/>
  <c r="AM189" i="4"/>
  <c r="AN189" i="4"/>
  <c r="AO189" i="4"/>
  <c r="AP189" i="4"/>
  <c r="A190" i="4"/>
  <c r="B190" i="4"/>
  <c r="C190" i="4"/>
  <c r="D190" i="4"/>
  <c r="E190" i="4"/>
  <c r="F190" i="4"/>
  <c r="G190" i="4"/>
  <c r="H190" i="4"/>
  <c r="I190" i="4"/>
  <c r="J190" i="4"/>
  <c r="K190" i="4"/>
  <c r="L190" i="4"/>
  <c r="M190" i="4"/>
  <c r="N190" i="4"/>
  <c r="O190" i="4"/>
  <c r="P190" i="4"/>
  <c r="Q190" i="4"/>
  <c r="R190" i="4"/>
  <c r="S190" i="4"/>
  <c r="T190" i="4"/>
  <c r="U190" i="4"/>
  <c r="V190" i="4"/>
  <c r="W190" i="4"/>
  <c r="X190" i="4"/>
  <c r="Y190" i="4"/>
  <c r="Z190" i="4"/>
  <c r="AA190" i="4"/>
  <c r="AB190" i="4"/>
  <c r="AC190" i="4"/>
  <c r="AD190" i="4"/>
  <c r="AE190" i="4"/>
  <c r="AF190" i="4"/>
  <c r="AG190" i="4"/>
  <c r="AH190" i="4"/>
  <c r="AI190" i="4"/>
  <c r="AJ190" i="4"/>
  <c r="AK190" i="4"/>
  <c r="AL190" i="4"/>
  <c r="AM190" i="4"/>
  <c r="AN190" i="4"/>
  <c r="AO190" i="4"/>
  <c r="AP190" i="4"/>
  <c r="A191" i="4"/>
  <c r="B191" i="4"/>
  <c r="C191" i="4"/>
  <c r="D191" i="4"/>
  <c r="E191" i="4"/>
  <c r="F191" i="4"/>
  <c r="G191" i="4"/>
  <c r="H191" i="4"/>
  <c r="I191" i="4"/>
  <c r="J191" i="4"/>
  <c r="K191" i="4"/>
  <c r="L191" i="4"/>
  <c r="M191" i="4"/>
  <c r="N191" i="4"/>
  <c r="O191" i="4"/>
  <c r="P191" i="4"/>
  <c r="Q191" i="4"/>
  <c r="R191" i="4"/>
  <c r="S191" i="4"/>
  <c r="T191" i="4"/>
  <c r="U191" i="4"/>
  <c r="V191" i="4"/>
  <c r="W191" i="4"/>
  <c r="X191" i="4"/>
  <c r="Y191" i="4"/>
  <c r="Z191" i="4"/>
  <c r="AA191" i="4"/>
  <c r="AB191" i="4"/>
  <c r="AC191" i="4"/>
  <c r="AD191" i="4"/>
  <c r="AE191" i="4"/>
  <c r="AF191" i="4"/>
  <c r="AG191" i="4"/>
  <c r="AH191" i="4"/>
  <c r="AI191" i="4"/>
  <c r="AJ191" i="4"/>
  <c r="AK191" i="4"/>
  <c r="AL191" i="4"/>
  <c r="AM191" i="4"/>
  <c r="AN191" i="4"/>
  <c r="AO191" i="4"/>
  <c r="AP191" i="4"/>
  <c r="A192" i="4"/>
  <c r="B192" i="4"/>
  <c r="C192" i="4"/>
  <c r="D192" i="4"/>
  <c r="E192" i="4"/>
  <c r="F192" i="4"/>
  <c r="G192" i="4"/>
  <c r="H192" i="4"/>
  <c r="I192" i="4"/>
  <c r="J192" i="4"/>
  <c r="K192" i="4"/>
  <c r="L192" i="4"/>
  <c r="M192" i="4"/>
  <c r="N192" i="4"/>
  <c r="O192" i="4"/>
  <c r="P192" i="4"/>
  <c r="Q192" i="4"/>
  <c r="R192" i="4"/>
  <c r="S192" i="4"/>
  <c r="T192" i="4"/>
  <c r="U192" i="4"/>
  <c r="V192" i="4"/>
  <c r="W192" i="4"/>
  <c r="X192" i="4"/>
  <c r="Y192" i="4"/>
  <c r="Z192" i="4"/>
  <c r="AA192" i="4"/>
  <c r="AB192" i="4"/>
  <c r="AC192" i="4"/>
  <c r="AD192" i="4"/>
  <c r="AE192" i="4"/>
  <c r="AF192" i="4"/>
  <c r="AG192" i="4"/>
  <c r="AH192" i="4"/>
  <c r="AI192" i="4"/>
  <c r="AJ192" i="4"/>
  <c r="AK192" i="4"/>
  <c r="AL192" i="4"/>
  <c r="AM192" i="4"/>
  <c r="AN192" i="4"/>
  <c r="AO192" i="4"/>
  <c r="AP192" i="4"/>
  <c r="A193" i="4"/>
  <c r="B193" i="4"/>
  <c r="C193" i="4"/>
  <c r="D193" i="4"/>
  <c r="E193" i="4"/>
  <c r="F193" i="4"/>
  <c r="G193" i="4"/>
  <c r="H193" i="4"/>
  <c r="I193" i="4"/>
  <c r="J193" i="4"/>
  <c r="K193" i="4"/>
  <c r="L193" i="4"/>
  <c r="M193" i="4"/>
  <c r="N193" i="4"/>
  <c r="O193" i="4"/>
  <c r="P193" i="4"/>
  <c r="Q193" i="4"/>
  <c r="R193" i="4"/>
  <c r="S193" i="4"/>
  <c r="T193" i="4"/>
  <c r="U193" i="4"/>
  <c r="V193" i="4"/>
  <c r="W193" i="4"/>
  <c r="X193" i="4"/>
  <c r="Y193" i="4"/>
  <c r="Z193" i="4"/>
  <c r="AA193" i="4"/>
  <c r="AB193" i="4"/>
  <c r="AC193" i="4"/>
  <c r="AD193" i="4"/>
  <c r="AE193" i="4"/>
  <c r="AF193" i="4"/>
  <c r="AG193" i="4"/>
  <c r="AH193" i="4"/>
  <c r="AI193" i="4"/>
  <c r="AJ193" i="4"/>
  <c r="AK193" i="4"/>
  <c r="AL193" i="4"/>
  <c r="AM193" i="4"/>
  <c r="AN193" i="4"/>
  <c r="AO193" i="4"/>
  <c r="AP193" i="4"/>
  <c r="A194" i="4"/>
  <c r="B194" i="4"/>
  <c r="C194" i="4"/>
  <c r="D194" i="4"/>
  <c r="E194" i="4"/>
  <c r="F194" i="4"/>
  <c r="G194" i="4"/>
  <c r="H194" i="4"/>
  <c r="I194" i="4"/>
  <c r="J194" i="4"/>
  <c r="K194" i="4"/>
  <c r="L194" i="4"/>
  <c r="M194" i="4"/>
  <c r="N194" i="4"/>
  <c r="O194" i="4"/>
  <c r="P194" i="4"/>
  <c r="Q194" i="4"/>
  <c r="R194" i="4"/>
  <c r="S194" i="4"/>
  <c r="T194" i="4"/>
  <c r="U194" i="4"/>
  <c r="V194" i="4"/>
  <c r="W194" i="4"/>
  <c r="X194" i="4"/>
  <c r="Y194" i="4"/>
  <c r="Z194" i="4"/>
  <c r="AA194" i="4"/>
  <c r="AB194" i="4"/>
  <c r="AC194" i="4"/>
  <c r="AD194" i="4"/>
  <c r="AE194" i="4"/>
  <c r="AF194" i="4"/>
  <c r="AG194" i="4"/>
  <c r="AH194" i="4"/>
  <c r="AI194" i="4"/>
  <c r="AJ194" i="4"/>
  <c r="AK194" i="4"/>
  <c r="AL194" i="4"/>
  <c r="AM194" i="4"/>
  <c r="AN194" i="4"/>
  <c r="AO194" i="4"/>
  <c r="AP194" i="4"/>
  <c r="A195" i="4"/>
  <c r="B195" i="4"/>
  <c r="C195" i="4"/>
  <c r="D195" i="4"/>
  <c r="E195" i="4"/>
  <c r="F195" i="4"/>
  <c r="G195" i="4"/>
  <c r="H195" i="4"/>
  <c r="I195" i="4"/>
  <c r="J195" i="4"/>
  <c r="K195" i="4"/>
  <c r="L195" i="4"/>
  <c r="M195" i="4"/>
  <c r="N195" i="4"/>
  <c r="O195" i="4"/>
  <c r="P195" i="4"/>
  <c r="Q195" i="4"/>
  <c r="R195" i="4"/>
  <c r="S195" i="4"/>
  <c r="T195" i="4"/>
  <c r="U195" i="4"/>
  <c r="V195" i="4"/>
  <c r="W195" i="4"/>
  <c r="X195" i="4"/>
  <c r="Y195" i="4"/>
  <c r="Z195" i="4"/>
  <c r="AA195" i="4"/>
  <c r="AB195" i="4"/>
  <c r="AC195" i="4"/>
  <c r="AD195" i="4"/>
  <c r="AE195" i="4"/>
  <c r="AF195" i="4"/>
  <c r="AG195" i="4"/>
  <c r="AH195" i="4"/>
  <c r="AI195" i="4"/>
  <c r="AJ195" i="4"/>
  <c r="AK195" i="4"/>
  <c r="AL195" i="4"/>
  <c r="AM195" i="4"/>
  <c r="AN195" i="4"/>
  <c r="AO195" i="4"/>
  <c r="AP195" i="4"/>
  <c r="A196" i="4"/>
  <c r="B196" i="4"/>
  <c r="C196" i="4"/>
  <c r="D196" i="4"/>
  <c r="E196" i="4"/>
  <c r="F196" i="4"/>
  <c r="G196" i="4"/>
  <c r="H196" i="4"/>
  <c r="I196" i="4"/>
  <c r="J196" i="4"/>
  <c r="K196" i="4"/>
  <c r="L196" i="4"/>
  <c r="M196" i="4"/>
  <c r="N196" i="4"/>
  <c r="O196" i="4"/>
  <c r="P196" i="4"/>
  <c r="Q196" i="4"/>
  <c r="R196" i="4"/>
  <c r="S196" i="4"/>
  <c r="T196" i="4"/>
  <c r="U196" i="4"/>
  <c r="V196" i="4"/>
  <c r="W196" i="4"/>
  <c r="X196" i="4"/>
  <c r="Y196" i="4"/>
  <c r="Z196" i="4"/>
  <c r="AA196" i="4"/>
  <c r="AB196" i="4"/>
  <c r="AC196" i="4"/>
  <c r="AD196" i="4"/>
  <c r="AE196" i="4"/>
  <c r="AF196" i="4"/>
  <c r="AG196" i="4"/>
  <c r="AH196" i="4"/>
  <c r="AI196" i="4"/>
  <c r="AJ196" i="4"/>
  <c r="AK196" i="4"/>
  <c r="AL196" i="4"/>
  <c r="AM196" i="4"/>
  <c r="AN196" i="4"/>
  <c r="AO196" i="4"/>
  <c r="AP196" i="4"/>
  <c r="A197" i="4"/>
  <c r="B197" i="4"/>
  <c r="C197" i="4"/>
  <c r="D197" i="4"/>
  <c r="E197" i="4"/>
  <c r="F197" i="4"/>
  <c r="G197" i="4"/>
  <c r="H197" i="4"/>
  <c r="I197" i="4"/>
  <c r="J197" i="4"/>
  <c r="K197" i="4"/>
  <c r="L197" i="4"/>
  <c r="M197" i="4"/>
  <c r="N197" i="4"/>
  <c r="O197" i="4"/>
  <c r="P197" i="4"/>
  <c r="Q197" i="4"/>
  <c r="R197" i="4"/>
  <c r="S197" i="4"/>
  <c r="T197" i="4"/>
  <c r="U197" i="4"/>
  <c r="V197" i="4"/>
  <c r="W197" i="4"/>
  <c r="X197" i="4"/>
  <c r="Y197" i="4"/>
  <c r="Z197" i="4"/>
  <c r="AA197" i="4"/>
  <c r="AB197" i="4"/>
  <c r="AC197" i="4"/>
  <c r="AD197" i="4"/>
  <c r="AE197" i="4"/>
  <c r="AF197" i="4"/>
  <c r="AG197" i="4"/>
  <c r="AH197" i="4"/>
  <c r="AI197" i="4"/>
  <c r="AJ197" i="4"/>
  <c r="AK197" i="4"/>
  <c r="AL197" i="4"/>
  <c r="AM197" i="4"/>
  <c r="AN197" i="4"/>
  <c r="AO197" i="4"/>
  <c r="AP197" i="4"/>
  <c r="A198" i="4"/>
  <c r="B198" i="4"/>
  <c r="C198" i="4"/>
  <c r="D198" i="4"/>
  <c r="E198" i="4"/>
  <c r="F198" i="4"/>
  <c r="G198" i="4"/>
  <c r="H198" i="4"/>
  <c r="I198" i="4"/>
  <c r="J198" i="4"/>
  <c r="K198" i="4"/>
  <c r="L198" i="4"/>
  <c r="M198" i="4"/>
  <c r="N198" i="4"/>
  <c r="O198" i="4"/>
  <c r="P198" i="4"/>
  <c r="Q198" i="4"/>
  <c r="R198" i="4"/>
  <c r="S198" i="4"/>
  <c r="T198" i="4"/>
  <c r="U198" i="4"/>
  <c r="V198" i="4"/>
  <c r="W198" i="4"/>
  <c r="X198" i="4"/>
  <c r="Y198" i="4"/>
  <c r="Z198" i="4"/>
  <c r="AA198" i="4"/>
  <c r="AB198" i="4"/>
  <c r="AC198" i="4"/>
  <c r="AD198" i="4"/>
  <c r="AE198" i="4"/>
  <c r="AF198" i="4"/>
  <c r="AG198" i="4"/>
  <c r="AH198" i="4"/>
  <c r="AI198" i="4"/>
  <c r="AJ198" i="4"/>
  <c r="AK198" i="4"/>
  <c r="AL198" i="4"/>
  <c r="AM198" i="4"/>
  <c r="AN198" i="4"/>
  <c r="AO198" i="4"/>
  <c r="AP198" i="4"/>
  <c r="A199" i="4"/>
  <c r="B199" i="4"/>
  <c r="C199" i="4"/>
  <c r="D199" i="4"/>
  <c r="E199" i="4"/>
  <c r="F199" i="4"/>
  <c r="G199" i="4"/>
  <c r="H199" i="4"/>
  <c r="I199" i="4"/>
  <c r="J199" i="4"/>
  <c r="K199" i="4"/>
  <c r="L199" i="4"/>
  <c r="M199" i="4"/>
  <c r="N199" i="4"/>
  <c r="O199" i="4"/>
  <c r="P199" i="4"/>
  <c r="Q199" i="4"/>
  <c r="R199" i="4"/>
  <c r="S199" i="4"/>
  <c r="T199" i="4"/>
  <c r="U199" i="4"/>
  <c r="V199" i="4"/>
  <c r="W199" i="4"/>
  <c r="X199" i="4"/>
  <c r="Y199" i="4"/>
  <c r="Z199" i="4"/>
  <c r="AA199" i="4"/>
  <c r="AB199" i="4"/>
  <c r="AC199" i="4"/>
  <c r="AD199" i="4"/>
  <c r="AE199" i="4"/>
  <c r="AF199" i="4"/>
  <c r="AG199" i="4"/>
  <c r="AH199" i="4"/>
  <c r="AI199" i="4"/>
  <c r="AJ199" i="4"/>
  <c r="AK199" i="4"/>
  <c r="AL199" i="4"/>
  <c r="AM199" i="4"/>
  <c r="AN199" i="4"/>
  <c r="AO199" i="4"/>
  <c r="AP199" i="4"/>
  <c r="A200" i="4"/>
  <c r="B200" i="4"/>
  <c r="C200" i="4"/>
  <c r="D200" i="4"/>
  <c r="E200" i="4"/>
  <c r="F200" i="4"/>
  <c r="G200" i="4"/>
  <c r="H200" i="4"/>
  <c r="I200" i="4"/>
  <c r="J200" i="4"/>
  <c r="K200" i="4"/>
  <c r="L200" i="4"/>
  <c r="M200" i="4"/>
  <c r="N200" i="4"/>
  <c r="O200" i="4"/>
  <c r="P200" i="4"/>
  <c r="Q200" i="4"/>
  <c r="R200" i="4"/>
  <c r="S200" i="4"/>
  <c r="T200" i="4"/>
  <c r="U200" i="4"/>
  <c r="V200" i="4"/>
  <c r="W200" i="4"/>
  <c r="X200" i="4"/>
  <c r="Y200" i="4"/>
  <c r="Z200" i="4"/>
  <c r="AA200" i="4"/>
  <c r="AB200" i="4"/>
  <c r="AC200" i="4"/>
  <c r="AD200" i="4"/>
  <c r="AE200" i="4"/>
  <c r="AF200" i="4"/>
  <c r="AG200" i="4"/>
  <c r="AH200" i="4"/>
  <c r="AI200" i="4"/>
  <c r="AJ200" i="4"/>
  <c r="AK200" i="4"/>
  <c r="AL200" i="4"/>
  <c r="AM200" i="4"/>
  <c r="AN200" i="4"/>
  <c r="AO200" i="4"/>
  <c r="AP200" i="4"/>
  <c r="A201" i="4"/>
  <c r="B201" i="4"/>
  <c r="C201" i="4"/>
  <c r="D201" i="4"/>
  <c r="E201" i="4"/>
  <c r="F201" i="4"/>
  <c r="G201" i="4"/>
  <c r="H201" i="4"/>
  <c r="I201" i="4"/>
  <c r="J201" i="4"/>
  <c r="K201" i="4"/>
  <c r="L201" i="4"/>
  <c r="M201" i="4"/>
  <c r="N201" i="4"/>
  <c r="O201" i="4"/>
  <c r="P201" i="4"/>
  <c r="Q201" i="4"/>
  <c r="R201" i="4"/>
  <c r="S201" i="4"/>
  <c r="T201" i="4"/>
  <c r="U201" i="4"/>
  <c r="V201" i="4"/>
  <c r="W201" i="4"/>
  <c r="X201" i="4"/>
  <c r="Y201" i="4"/>
  <c r="Z201" i="4"/>
  <c r="AA201" i="4"/>
  <c r="AB201" i="4"/>
  <c r="AC201" i="4"/>
  <c r="AD201" i="4"/>
  <c r="AE201" i="4"/>
  <c r="AF201" i="4"/>
  <c r="AG201" i="4"/>
  <c r="AH201" i="4"/>
  <c r="AI201" i="4"/>
  <c r="AJ201" i="4"/>
  <c r="AK201" i="4"/>
  <c r="AL201" i="4"/>
  <c r="AM201" i="4"/>
  <c r="AN201" i="4"/>
  <c r="AO201" i="4"/>
  <c r="AP201" i="4"/>
  <c r="A202" i="4"/>
  <c r="B202" i="4"/>
  <c r="C202" i="4"/>
  <c r="D202" i="4"/>
  <c r="E202" i="4"/>
  <c r="F202" i="4"/>
  <c r="G202" i="4"/>
  <c r="H202" i="4"/>
  <c r="I202" i="4"/>
  <c r="J202" i="4"/>
  <c r="K202" i="4"/>
  <c r="L202" i="4"/>
  <c r="M202" i="4"/>
  <c r="N202" i="4"/>
  <c r="O202" i="4"/>
  <c r="P202" i="4"/>
  <c r="Q202" i="4"/>
  <c r="R202" i="4"/>
  <c r="S202" i="4"/>
  <c r="T202" i="4"/>
  <c r="U202" i="4"/>
  <c r="V202" i="4"/>
  <c r="W202" i="4"/>
  <c r="X202" i="4"/>
  <c r="Y202" i="4"/>
  <c r="Z202" i="4"/>
  <c r="AA202" i="4"/>
  <c r="AB202" i="4"/>
  <c r="AC202" i="4"/>
  <c r="AD202" i="4"/>
  <c r="AE202" i="4"/>
  <c r="AF202" i="4"/>
  <c r="AG202" i="4"/>
  <c r="AH202" i="4"/>
  <c r="AI202" i="4"/>
  <c r="AJ202" i="4"/>
  <c r="AK202" i="4"/>
  <c r="AL202" i="4"/>
  <c r="AM202" i="4"/>
  <c r="AN202" i="4"/>
  <c r="AO202" i="4"/>
  <c r="AP202" i="4"/>
  <c r="A203" i="4"/>
  <c r="B203" i="4"/>
  <c r="C203" i="4"/>
  <c r="D203" i="4"/>
  <c r="E203" i="4"/>
  <c r="F203" i="4"/>
  <c r="G203" i="4"/>
  <c r="H203" i="4"/>
  <c r="I203" i="4"/>
  <c r="J203" i="4"/>
  <c r="K203" i="4"/>
  <c r="L203" i="4"/>
  <c r="M203" i="4"/>
  <c r="N203" i="4"/>
  <c r="O203" i="4"/>
  <c r="P203" i="4"/>
  <c r="Q203" i="4"/>
  <c r="R203" i="4"/>
  <c r="S203" i="4"/>
  <c r="T203" i="4"/>
  <c r="U203" i="4"/>
  <c r="V203" i="4"/>
  <c r="W203" i="4"/>
  <c r="X203" i="4"/>
  <c r="Y203" i="4"/>
  <c r="Z203" i="4"/>
  <c r="AA203" i="4"/>
  <c r="AB203" i="4"/>
  <c r="AC203" i="4"/>
  <c r="AD203" i="4"/>
  <c r="AE203" i="4"/>
  <c r="AF203" i="4"/>
  <c r="AG203" i="4"/>
  <c r="AH203" i="4"/>
  <c r="AI203" i="4"/>
  <c r="AJ203" i="4"/>
  <c r="AK203" i="4"/>
  <c r="AL203" i="4"/>
  <c r="AM203" i="4"/>
  <c r="AN203" i="4"/>
  <c r="AO203" i="4"/>
  <c r="AP203" i="4"/>
  <c r="A204" i="4"/>
  <c r="B204" i="4"/>
  <c r="C204" i="4"/>
  <c r="D204" i="4"/>
  <c r="E204" i="4"/>
  <c r="F204" i="4"/>
  <c r="G204" i="4"/>
  <c r="H204" i="4"/>
  <c r="I204" i="4"/>
  <c r="J204" i="4"/>
  <c r="K204" i="4"/>
  <c r="L204" i="4"/>
  <c r="M204" i="4"/>
  <c r="N204" i="4"/>
  <c r="O204" i="4"/>
  <c r="P204" i="4"/>
  <c r="Q204" i="4"/>
  <c r="R204" i="4"/>
  <c r="S204" i="4"/>
  <c r="T204" i="4"/>
  <c r="U204" i="4"/>
  <c r="V204" i="4"/>
  <c r="W204" i="4"/>
  <c r="X204" i="4"/>
  <c r="Y204" i="4"/>
  <c r="Z204" i="4"/>
  <c r="AA204" i="4"/>
  <c r="AB204" i="4"/>
  <c r="AC204" i="4"/>
  <c r="AD204" i="4"/>
  <c r="AE204" i="4"/>
  <c r="AF204" i="4"/>
  <c r="AG204" i="4"/>
  <c r="AH204" i="4"/>
  <c r="AI204" i="4"/>
  <c r="AJ204" i="4"/>
  <c r="AK204" i="4"/>
  <c r="AL204" i="4"/>
  <c r="AM204" i="4"/>
  <c r="AN204" i="4"/>
  <c r="AO204" i="4"/>
  <c r="AP204" i="4"/>
  <c r="A205" i="4"/>
  <c r="B205" i="4"/>
  <c r="C205" i="4"/>
  <c r="D205" i="4"/>
  <c r="E205" i="4"/>
  <c r="F205" i="4"/>
  <c r="G205" i="4"/>
  <c r="H205" i="4"/>
  <c r="I205" i="4"/>
  <c r="J205" i="4"/>
  <c r="K205" i="4"/>
  <c r="L205" i="4"/>
  <c r="M205" i="4"/>
  <c r="N205" i="4"/>
  <c r="O205" i="4"/>
  <c r="P205" i="4"/>
  <c r="Q205" i="4"/>
  <c r="R205" i="4"/>
  <c r="S205" i="4"/>
  <c r="T205" i="4"/>
  <c r="U205" i="4"/>
  <c r="V205" i="4"/>
  <c r="W205" i="4"/>
  <c r="X205" i="4"/>
  <c r="Y205" i="4"/>
  <c r="Z205" i="4"/>
  <c r="AA205" i="4"/>
  <c r="AB205" i="4"/>
  <c r="AC205" i="4"/>
  <c r="AD205" i="4"/>
  <c r="AE205" i="4"/>
  <c r="AF205" i="4"/>
  <c r="AG205" i="4"/>
  <c r="AH205" i="4"/>
  <c r="AI205" i="4"/>
  <c r="AJ205" i="4"/>
  <c r="AK205" i="4"/>
  <c r="AL205" i="4"/>
  <c r="AM205" i="4"/>
  <c r="AN205" i="4"/>
  <c r="AO205" i="4"/>
  <c r="AP205" i="4"/>
  <c r="A206" i="4"/>
  <c r="B206" i="4"/>
  <c r="C206" i="4"/>
  <c r="D206" i="4"/>
  <c r="E206" i="4"/>
  <c r="F206" i="4"/>
  <c r="G206" i="4"/>
  <c r="H206" i="4"/>
  <c r="I206" i="4"/>
  <c r="J206" i="4"/>
  <c r="K206" i="4"/>
  <c r="L206" i="4"/>
  <c r="M206" i="4"/>
  <c r="N206" i="4"/>
  <c r="O206" i="4"/>
  <c r="P206" i="4"/>
  <c r="Q206" i="4"/>
  <c r="R206" i="4"/>
  <c r="S206" i="4"/>
  <c r="T206" i="4"/>
  <c r="U206" i="4"/>
  <c r="V206" i="4"/>
  <c r="W206" i="4"/>
  <c r="X206" i="4"/>
  <c r="Y206" i="4"/>
  <c r="Z206" i="4"/>
  <c r="AA206" i="4"/>
  <c r="AB206" i="4"/>
  <c r="AC206" i="4"/>
  <c r="AD206" i="4"/>
  <c r="AE206" i="4"/>
  <c r="AF206" i="4"/>
  <c r="AG206" i="4"/>
  <c r="AH206" i="4"/>
  <c r="AI206" i="4"/>
  <c r="AJ206" i="4"/>
  <c r="AK206" i="4"/>
  <c r="AL206" i="4"/>
  <c r="AM206" i="4"/>
  <c r="AN206" i="4"/>
  <c r="AO206" i="4"/>
  <c r="AP206" i="4"/>
  <c r="A207" i="4"/>
  <c r="B207" i="4"/>
  <c r="C207" i="4"/>
  <c r="D207" i="4"/>
  <c r="E207" i="4"/>
  <c r="F207" i="4"/>
  <c r="G207" i="4"/>
  <c r="H207" i="4"/>
  <c r="I207" i="4"/>
  <c r="J207" i="4"/>
  <c r="K207" i="4"/>
  <c r="L207" i="4"/>
  <c r="M207" i="4"/>
  <c r="N207" i="4"/>
  <c r="O207" i="4"/>
  <c r="P207" i="4"/>
  <c r="Q207" i="4"/>
  <c r="R207" i="4"/>
  <c r="S207" i="4"/>
  <c r="T207" i="4"/>
  <c r="U207" i="4"/>
  <c r="V207" i="4"/>
  <c r="W207" i="4"/>
  <c r="X207" i="4"/>
  <c r="Y207" i="4"/>
  <c r="Z207" i="4"/>
  <c r="AA207" i="4"/>
  <c r="AB207" i="4"/>
  <c r="AC207" i="4"/>
  <c r="AD207" i="4"/>
  <c r="AE207" i="4"/>
  <c r="AF207" i="4"/>
  <c r="AG207" i="4"/>
  <c r="AH207" i="4"/>
  <c r="AI207" i="4"/>
  <c r="AJ207" i="4"/>
  <c r="AK207" i="4"/>
  <c r="AL207" i="4"/>
  <c r="AM207" i="4"/>
  <c r="AN207" i="4"/>
  <c r="AO207" i="4"/>
  <c r="AP207" i="4"/>
  <c r="A208" i="4"/>
  <c r="B208" i="4"/>
  <c r="C208" i="4"/>
  <c r="D208" i="4"/>
  <c r="E208" i="4"/>
  <c r="F208" i="4"/>
  <c r="G208" i="4"/>
  <c r="H208" i="4"/>
  <c r="I208" i="4"/>
  <c r="J208" i="4"/>
  <c r="K208" i="4"/>
  <c r="L208" i="4"/>
  <c r="M208" i="4"/>
  <c r="N208" i="4"/>
  <c r="O208" i="4"/>
  <c r="P208" i="4"/>
  <c r="Q208" i="4"/>
  <c r="R208" i="4"/>
  <c r="S208" i="4"/>
  <c r="T208" i="4"/>
  <c r="U208" i="4"/>
  <c r="V208" i="4"/>
  <c r="W208" i="4"/>
  <c r="X208" i="4"/>
  <c r="Y208" i="4"/>
  <c r="Z208" i="4"/>
  <c r="AA208" i="4"/>
  <c r="AB208" i="4"/>
  <c r="AC208" i="4"/>
  <c r="AD208" i="4"/>
  <c r="AE208" i="4"/>
  <c r="AF208" i="4"/>
  <c r="AG208" i="4"/>
  <c r="AH208" i="4"/>
  <c r="AI208" i="4"/>
  <c r="AJ208" i="4"/>
  <c r="AK208" i="4"/>
  <c r="AL208" i="4"/>
  <c r="AM208" i="4"/>
  <c r="AN208" i="4"/>
  <c r="AO208" i="4"/>
  <c r="AP208" i="4"/>
  <c r="A209" i="4"/>
  <c r="B209" i="4"/>
  <c r="C209" i="4"/>
  <c r="D209" i="4"/>
  <c r="E209" i="4"/>
  <c r="F209" i="4"/>
  <c r="G209" i="4"/>
  <c r="H209" i="4"/>
  <c r="I209" i="4"/>
  <c r="J209" i="4"/>
  <c r="K209" i="4"/>
  <c r="L209" i="4"/>
  <c r="M209" i="4"/>
  <c r="N209" i="4"/>
  <c r="O209" i="4"/>
  <c r="P209" i="4"/>
  <c r="Q209" i="4"/>
  <c r="R209" i="4"/>
  <c r="S209" i="4"/>
  <c r="T209" i="4"/>
  <c r="U209" i="4"/>
  <c r="V209" i="4"/>
  <c r="W209" i="4"/>
  <c r="X209" i="4"/>
  <c r="Y209" i="4"/>
  <c r="Z209" i="4"/>
  <c r="AA209" i="4"/>
  <c r="AB209" i="4"/>
  <c r="AC209" i="4"/>
  <c r="AD209" i="4"/>
  <c r="AE209" i="4"/>
  <c r="AF209" i="4"/>
  <c r="AG209" i="4"/>
  <c r="AH209" i="4"/>
  <c r="AI209" i="4"/>
  <c r="AJ209" i="4"/>
  <c r="AK209" i="4"/>
  <c r="AL209" i="4"/>
  <c r="AM209" i="4"/>
  <c r="AN209" i="4"/>
  <c r="AO209" i="4"/>
  <c r="AP209" i="4"/>
  <c r="A210" i="4"/>
  <c r="B210" i="4"/>
  <c r="C210" i="4"/>
  <c r="D210" i="4"/>
  <c r="E210" i="4"/>
  <c r="F210" i="4"/>
  <c r="G210" i="4"/>
  <c r="H210" i="4"/>
  <c r="I210" i="4"/>
  <c r="J210" i="4"/>
  <c r="K210" i="4"/>
  <c r="L210" i="4"/>
  <c r="M210" i="4"/>
  <c r="N210" i="4"/>
  <c r="O210" i="4"/>
  <c r="P210" i="4"/>
  <c r="Q210" i="4"/>
  <c r="R210" i="4"/>
  <c r="S210" i="4"/>
  <c r="T210" i="4"/>
  <c r="U210" i="4"/>
  <c r="V210" i="4"/>
  <c r="W210" i="4"/>
  <c r="X210" i="4"/>
  <c r="Y210" i="4"/>
  <c r="Z210" i="4"/>
  <c r="AA210" i="4"/>
  <c r="AB210" i="4"/>
  <c r="AC210" i="4"/>
  <c r="AD210" i="4"/>
  <c r="AE210" i="4"/>
  <c r="AF210" i="4"/>
  <c r="AG210" i="4"/>
  <c r="AH210" i="4"/>
  <c r="AI210" i="4"/>
  <c r="AJ210" i="4"/>
  <c r="AK210" i="4"/>
  <c r="AL210" i="4"/>
  <c r="AM210" i="4"/>
  <c r="AN210" i="4"/>
  <c r="AO210" i="4"/>
  <c r="AP210" i="4"/>
  <c r="A211" i="4"/>
  <c r="B211" i="4"/>
  <c r="C211" i="4"/>
  <c r="D211" i="4"/>
  <c r="E211" i="4"/>
  <c r="F211" i="4"/>
  <c r="G211" i="4"/>
  <c r="H211" i="4"/>
  <c r="I211" i="4"/>
  <c r="J211" i="4"/>
  <c r="K211" i="4"/>
  <c r="L211" i="4"/>
  <c r="M211" i="4"/>
  <c r="N211" i="4"/>
  <c r="O211" i="4"/>
  <c r="P211" i="4"/>
  <c r="Q211" i="4"/>
  <c r="R211" i="4"/>
  <c r="S211" i="4"/>
  <c r="T211" i="4"/>
  <c r="U211" i="4"/>
  <c r="V211" i="4"/>
  <c r="W211" i="4"/>
  <c r="X211" i="4"/>
  <c r="Y211" i="4"/>
  <c r="Z211" i="4"/>
  <c r="AA211" i="4"/>
  <c r="AB211" i="4"/>
  <c r="AC211" i="4"/>
  <c r="AD211" i="4"/>
  <c r="AE211" i="4"/>
  <c r="AF211" i="4"/>
  <c r="AG211" i="4"/>
  <c r="AH211" i="4"/>
  <c r="AI211" i="4"/>
  <c r="AJ211" i="4"/>
  <c r="AK211" i="4"/>
  <c r="AL211" i="4"/>
  <c r="AM211" i="4"/>
  <c r="AN211" i="4"/>
  <c r="AO211" i="4"/>
  <c r="AP211" i="4"/>
  <c r="A212" i="4"/>
  <c r="B212" i="4"/>
  <c r="C212" i="4"/>
  <c r="D212" i="4"/>
  <c r="E212" i="4"/>
  <c r="F212" i="4"/>
  <c r="G212" i="4"/>
  <c r="H212" i="4"/>
  <c r="I212" i="4"/>
  <c r="J212" i="4"/>
  <c r="K212" i="4"/>
  <c r="L212" i="4"/>
  <c r="M212" i="4"/>
  <c r="N212" i="4"/>
  <c r="O212" i="4"/>
  <c r="P212" i="4"/>
  <c r="Q212" i="4"/>
  <c r="R212" i="4"/>
  <c r="S212" i="4"/>
  <c r="T212" i="4"/>
  <c r="U212" i="4"/>
  <c r="V212" i="4"/>
  <c r="W212" i="4"/>
  <c r="X212" i="4"/>
  <c r="Y212" i="4"/>
  <c r="Z212" i="4"/>
  <c r="AA212" i="4"/>
  <c r="AB212" i="4"/>
  <c r="AC212" i="4"/>
  <c r="AD212" i="4"/>
  <c r="AE212" i="4"/>
  <c r="AF212" i="4"/>
  <c r="AG212" i="4"/>
  <c r="AH212" i="4"/>
  <c r="AI212" i="4"/>
  <c r="AJ212" i="4"/>
  <c r="AK212" i="4"/>
  <c r="AL212" i="4"/>
  <c r="AM212" i="4"/>
  <c r="AN212" i="4"/>
  <c r="AO212" i="4"/>
  <c r="AP212" i="4"/>
  <c r="A213" i="4"/>
  <c r="B213" i="4"/>
  <c r="C213" i="4"/>
  <c r="D213" i="4"/>
  <c r="E213" i="4"/>
  <c r="F213" i="4"/>
  <c r="G213" i="4"/>
  <c r="H213" i="4"/>
  <c r="I213" i="4"/>
  <c r="J213" i="4"/>
  <c r="K213" i="4"/>
  <c r="L213" i="4"/>
  <c r="M213" i="4"/>
  <c r="N213" i="4"/>
  <c r="O213" i="4"/>
  <c r="P213" i="4"/>
  <c r="Q213" i="4"/>
  <c r="R213" i="4"/>
  <c r="S213" i="4"/>
  <c r="T213" i="4"/>
  <c r="U213" i="4"/>
  <c r="V213" i="4"/>
  <c r="W213" i="4"/>
  <c r="X213" i="4"/>
  <c r="Y213" i="4"/>
  <c r="Z213" i="4"/>
  <c r="AA213" i="4"/>
  <c r="AB213" i="4"/>
  <c r="AC213" i="4"/>
  <c r="AD213" i="4"/>
  <c r="AE213" i="4"/>
  <c r="AF213" i="4"/>
  <c r="AG213" i="4"/>
  <c r="AH213" i="4"/>
  <c r="AI213" i="4"/>
  <c r="AJ213" i="4"/>
  <c r="AK213" i="4"/>
  <c r="AL213" i="4"/>
  <c r="AM213" i="4"/>
  <c r="AN213" i="4"/>
  <c r="AO213" i="4"/>
  <c r="AP213" i="4"/>
  <c r="A214" i="4"/>
  <c r="B214" i="4"/>
  <c r="C214" i="4"/>
  <c r="D214" i="4"/>
  <c r="E214" i="4"/>
  <c r="F214" i="4"/>
  <c r="G214" i="4"/>
  <c r="H214" i="4"/>
  <c r="I214" i="4"/>
  <c r="J214" i="4"/>
  <c r="K214" i="4"/>
  <c r="L214" i="4"/>
  <c r="M214" i="4"/>
  <c r="N214" i="4"/>
  <c r="O214" i="4"/>
  <c r="P214" i="4"/>
  <c r="Q214" i="4"/>
  <c r="R214" i="4"/>
  <c r="S214" i="4"/>
  <c r="T214" i="4"/>
  <c r="U214" i="4"/>
  <c r="V214" i="4"/>
  <c r="W214" i="4"/>
  <c r="X214" i="4"/>
  <c r="Y214" i="4"/>
  <c r="Z214" i="4"/>
  <c r="AA214" i="4"/>
  <c r="AB214" i="4"/>
  <c r="AC214" i="4"/>
  <c r="AD214" i="4"/>
  <c r="AE214" i="4"/>
  <c r="AF214" i="4"/>
  <c r="AG214" i="4"/>
  <c r="AH214" i="4"/>
  <c r="AI214" i="4"/>
  <c r="AJ214" i="4"/>
  <c r="AK214" i="4"/>
  <c r="AL214" i="4"/>
  <c r="AM214" i="4"/>
  <c r="AN214" i="4"/>
  <c r="AO214" i="4"/>
  <c r="AP214" i="4"/>
  <c r="A215" i="4"/>
  <c r="B215" i="4"/>
  <c r="C215" i="4"/>
  <c r="D215" i="4"/>
  <c r="E215" i="4"/>
  <c r="F215" i="4"/>
  <c r="G215" i="4"/>
  <c r="H215" i="4"/>
  <c r="I215" i="4"/>
  <c r="J215" i="4"/>
  <c r="K215" i="4"/>
  <c r="L215" i="4"/>
  <c r="M215" i="4"/>
  <c r="N215" i="4"/>
  <c r="O215" i="4"/>
  <c r="P215" i="4"/>
  <c r="Q215" i="4"/>
  <c r="R215" i="4"/>
  <c r="S215" i="4"/>
  <c r="T215" i="4"/>
  <c r="U215" i="4"/>
  <c r="V215" i="4"/>
  <c r="W215" i="4"/>
  <c r="X215" i="4"/>
  <c r="Y215" i="4"/>
  <c r="Z215" i="4"/>
  <c r="AA215" i="4"/>
  <c r="AB215" i="4"/>
  <c r="AC215" i="4"/>
  <c r="AD215" i="4"/>
  <c r="AE215" i="4"/>
  <c r="AF215" i="4"/>
  <c r="AG215" i="4"/>
  <c r="AH215" i="4"/>
  <c r="AI215" i="4"/>
  <c r="AJ215" i="4"/>
  <c r="AK215" i="4"/>
  <c r="AL215" i="4"/>
  <c r="AM215" i="4"/>
  <c r="AN215" i="4"/>
  <c r="AO215" i="4"/>
  <c r="AP215" i="4"/>
  <c r="A216" i="4"/>
  <c r="B216" i="4"/>
  <c r="C216" i="4"/>
  <c r="D216" i="4"/>
  <c r="E216" i="4"/>
  <c r="F216" i="4"/>
  <c r="G216" i="4"/>
  <c r="H216" i="4"/>
  <c r="I216" i="4"/>
  <c r="J216" i="4"/>
  <c r="K216" i="4"/>
  <c r="L216" i="4"/>
  <c r="M216" i="4"/>
  <c r="N216" i="4"/>
  <c r="O216" i="4"/>
  <c r="P216" i="4"/>
  <c r="Q216" i="4"/>
  <c r="R216" i="4"/>
  <c r="S216" i="4"/>
  <c r="T216" i="4"/>
  <c r="U216" i="4"/>
  <c r="V216" i="4"/>
  <c r="W216" i="4"/>
  <c r="X216" i="4"/>
  <c r="Y216" i="4"/>
  <c r="Z216" i="4"/>
  <c r="AA216" i="4"/>
  <c r="AB216" i="4"/>
  <c r="AC216" i="4"/>
  <c r="AD216" i="4"/>
  <c r="AE216" i="4"/>
  <c r="AF216" i="4"/>
  <c r="AG216" i="4"/>
  <c r="AH216" i="4"/>
  <c r="AI216" i="4"/>
  <c r="AJ216" i="4"/>
  <c r="AK216" i="4"/>
  <c r="AL216" i="4"/>
  <c r="AM216" i="4"/>
  <c r="AN216" i="4"/>
  <c r="AO216" i="4"/>
  <c r="AP216" i="4"/>
  <c r="A217" i="4"/>
  <c r="B217" i="4"/>
  <c r="C217" i="4"/>
  <c r="D217" i="4"/>
  <c r="E217" i="4"/>
  <c r="F217" i="4"/>
  <c r="G217" i="4"/>
  <c r="H217" i="4"/>
  <c r="I217" i="4"/>
  <c r="J217" i="4"/>
  <c r="K217" i="4"/>
  <c r="L217" i="4"/>
  <c r="M217" i="4"/>
  <c r="N217" i="4"/>
  <c r="O217" i="4"/>
  <c r="P217" i="4"/>
  <c r="Q217" i="4"/>
  <c r="R217" i="4"/>
  <c r="S217" i="4"/>
  <c r="T217" i="4"/>
  <c r="U217" i="4"/>
  <c r="V217" i="4"/>
  <c r="W217" i="4"/>
  <c r="X217" i="4"/>
  <c r="Y217" i="4"/>
  <c r="Z217" i="4"/>
  <c r="AA217" i="4"/>
  <c r="AB217" i="4"/>
  <c r="AC217" i="4"/>
  <c r="AD217" i="4"/>
  <c r="AE217" i="4"/>
  <c r="AF217" i="4"/>
  <c r="AG217" i="4"/>
  <c r="AH217" i="4"/>
  <c r="AI217" i="4"/>
  <c r="AJ217" i="4"/>
  <c r="AK217" i="4"/>
  <c r="AL217" i="4"/>
  <c r="AM217" i="4"/>
  <c r="AN217" i="4"/>
  <c r="AO217" i="4"/>
  <c r="AP217" i="4"/>
  <c r="A218" i="4"/>
  <c r="B218" i="4"/>
  <c r="C218" i="4"/>
  <c r="D218" i="4"/>
  <c r="E218" i="4"/>
  <c r="F218" i="4"/>
  <c r="G218" i="4"/>
  <c r="H218" i="4"/>
  <c r="I218" i="4"/>
  <c r="J218" i="4"/>
  <c r="K218" i="4"/>
  <c r="L218" i="4"/>
  <c r="M218" i="4"/>
  <c r="N218" i="4"/>
  <c r="O218" i="4"/>
  <c r="P218" i="4"/>
  <c r="Q218" i="4"/>
  <c r="R218" i="4"/>
  <c r="S218" i="4"/>
  <c r="T218" i="4"/>
  <c r="U218" i="4"/>
  <c r="V218" i="4"/>
  <c r="W218" i="4"/>
  <c r="X218" i="4"/>
  <c r="Y218" i="4"/>
  <c r="Z218" i="4"/>
  <c r="AA218" i="4"/>
  <c r="AB218" i="4"/>
  <c r="AC218" i="4"/>
  <c r="AD218" i="4"/>
  <c r="AE218" i="4"/>
  <c r="AF218" i="4"/>
  <c r="AG218" i="4"/>
  <c r="AH218" i="4"/>
  <c r="AI218" i="4"/>
  <c r="AJ218" i="4"/>
  <c r="AK218" i="4"/>
  <c r="AL218" i="4"/>
  <c r="AM218" i="4"/>
  <c r="AN218" i="4"/>
  <c r="AO218" i="4"/>
  <c r="AP218" i="4"/>
  <c r="A219" i="4"/>
  <c r="B219" i="4"/>
  <c r="C219" i="4"/>
  <c r="D219" i="4"/>
  <c r="E219" i="4"/>
  <c r="F219" i="4"/>
  <c r="G219" i="4"/>
  <c r="H219" i="4"/>
  <c r="I219" i="4"/>
  <c r="J219" i="4"/>
  <c r="K219" i="4"/>
  <c r="L219" i="4"/>
  <c r="M219" i="4"/>
  <c r="N219" i="4"/>
  <c r="O219" i="4"/>
  <c r="P219" i="4"/>
  <c r="Q219" i="4"/>
  <c r="R219" i="4"/>
  <c r="S219" i="4"/>
  <c r="T219" i="4"/>
  <c r="U219" i="4"/>
  <c r="V219" i="4"/>
  <c r="W219" i="4"/>
  <c r="X219" i="4"/>
  <c r="Y219" i="4"/>
  <c r="Z219" i="4"/>
  <c r="AA219" i="4"/>
  <c r="AB219" i="4"/>
  <c r="AC219" i="4"/>
  <c r="AD219" i="4"/>
  <c r="AE219" i="4"/>
  <c r="AF219" i="4"/>
  <c r="AG219" i="4"/>
  <c r="AH219" i="4"/>
  <c r="AI219" i="4"/>
  <c r="AJ219" i="4"/>
  <c r="AK219" i="4"/>
  <c r="AL219" i="4"/>
  <c r="AM219" i="4"/>
  <c r="AN219" i="4"/>
  <c r="AO219" i="4"/>
  <c r="AP219" i="4"/>
  <c r="A220" i="4"/>
  <c r="B220" i="4"/>
  <c r="C220" i="4"/>
  <c r="D220" i="4"/>
  <c r="E220" i="4"/>
  <c r="F220" i="4"/>
  <c r="G220" i="4"/>
  <c r="H220" i="4"/>
  <c r="I220" i="4"/>
  <c r="J220" i="4"/>
  <c r="K220" i="4"/>
  <c r="L220" i="4"/>
  <c r="M220" i="4"/>
  <c r="N220" i="4"/>
  <c r="O220" i="4"/>
  <c r="P220" i="4"/>
  <c r="Q220" i="4"/>
  <c r="R220" i="4"/>
  <c r="S220" i="4"/>
  <c r="T220" i="4"/>
  <c r="U220" i="4"/>
  <c r="V220" i="4"/>
  <c r="W220" i="4"/>
  <c r="X220" i="4"/>
  <c r="Y220" i="4"/>
  <c r="Z220" i="4"/>
  <c r="AA220" i="4"/>
  <c r="AB220" i="4"/>
  <c r="AC220" i="4"/>
  <c r="AD220" i="4"/>
  <c r="AE220" i="4"/>
  <c r="AF220" i="4"/>
  <c r="AG220" i="4"/>
  <c r="AH220" i="4"/>
  <c r="AI220" i="4"/>
  <c r="AJ220" i="4"/>
  <c r="AK220" i="4"/>
  <c r="AL220" i="4"/>
  <c r="AM220" i="4"/>
  <c r="AN220" i="4"/>
  <c r="AO220" i="4"/>
  <c r="AP220" i="4"/>
  <c r="A221" i="4"/>
  <c r="B221" i="4"/>
  <c r="C221" i="4"/>
  <c r="D221" i="4"/>
  <c r="E221" i="4"/>
  <c r="F221" i="4"/>
  <c r="G221" i="4"/>
  <c r="H221" i="4"/>
  <c r="I221" i="4"/>
  <c r="J221" i="4"/>
  <c r="K221" i="4"/>
  <c r="L221" i="4"/>
  <c r="M221" i="4"/>
  <c r="N221" i="4"/>
  <c r="O221" i="4"/>
  <c r="P221" i="4"/>
  <c r="Q221" i="4"/>
  <c r="R221" i="4"/>
  <c r="S221" i="4"/>
  <c r="T221" i="4"/>
  <c r="U221" i="4"/>
  <c r="V221" i="4"/>
  <c r="W221" i="4"/>
  <c r="X221" i="4"/>
  <c r="Y221" i="4"/>
  <c r="Z221" i="4"/>
  <c r="AA221" i="4"/>
  <c r="AB221" i="4"/>
  <c r="AC221" i="4"/>
  <c r="AD221" i="4"/>
  <c r="AE221" i="4"/>
  <c r="AF221" i="4"/>
  <c r="AG221" i="4"/>
  <c r="AH221" i="4"/>
  <c r="AI221" i="4"/>
  <c r="AJ221" i="4"/>
  <c r="AK221" i="4"/>
  <c r="AL221" i="4"/>
  <c r="AM221" i="4"/>
  <c r="AN221" i="4"/>
  <c r="AO221" i="4"/>
  <c r="AP221" i="4"/>
  <c r="A222" i="4"/>
  <c r="B222" i="4"/>
  <c r="C222" i="4"/>
  <c r="D222" i="4"/>
  <c r="E222" i="4"/>
  <c r="F222" i="4"/>
  <c r="G222" i="4"/>
  <c r="H222" i="4"/>
  <c r="I222" i="4"/>
  <c r="J222" i="4"/>
  <c r="K222" i="4"/>
  <c r="L222" i="4"/>
  <c r="M222" i="4"/>
  <c r="N222" i="4"/>
  <c r="O222" i="4"/>
  <c r="P222" i="4"/>
  <c r="Q222" i="4"/>
  <c r="R222" i="4"/>
  <c r="S222" i="4"/>
  <c r="T222" i="4"/>
  <c r="U222" i="4"/>
  <c r="V222" i="4"/>
  <c r="W222" i="4"/>
  <c r="X222" i="4"/>
  <c r="Y222" i="4"/>
  <c r="Z222" i="4"/>
  <c r="AA222" i="4"/>
  <c r="AB222" i="4"/>
  <c r="AC222" i="4"/>
  <c r="AD222" i="4"/>
  <c r="AE222" i="4"/>
  <c r="AF222" i="4"/>
  <c r="AG222" i="4"/>
  <c r="AH222" i="4"/>
  <c r="AI222" i="4"/>
  <c r="AJ222" i="4"/>
  <c r="AK222" i="4"/>
  <c r="AL222" i="4"/>
  <c r="AM222" i="4"/>
  <c r="AN222" i="4"/>
  <c r="AO222" i="4"/>
  <c r="AP222" i="4"/>
  <c r="A223" i="4"/>
  <c r="B223" i="4"/>
  <c r="C223" i="4"/>
  <c r="D223" i="4"/>
  <c r="E223" i="4"/>
  <c r="F223" i="4"/>
  <c r="G223" i="4"/>
  <c r="H223" i="4"/>
  <c r="I223" i="4"/>
  <c r="J223" i="4"/>
  <c r="K223" i="4"/>
  <c r="L223" i="4"/>
  <c r="M223" i="4"/>
  <c r="N223" i="4"/>
  <c r="O223" i="4"/>
  <c r="P223" i="4"/>
  <c r="Q223" i="4"/>
  <c r="R223" i="4"/>
  <c r="S223" i="4"/>
  <c r="T223" i="4"/>
  <c r="U223" i="4"/>
  <c r="V223" i="4"/>
  <c r="W223" i="4"/>
  <c r="X223" i="4"/>
  <c r="Y223" i="4"/>
  <c r="Z223" i="4"/>
  <c r="AA223" i="4"/>
  <c r="AB223" i="4"/>
  <c r="AC223" i="4"/>
  <c r="AD223" i="4"/>
  <c r="AE223" i="4"/>
  <c r="AF223" i="4"/>
  <c r="AG223" i="4"/>
  <c r="AH223" i="4"/>
  <c r="AI223" i="4"/>
  <c r="AJ223" i="4"/>
  <c r="AK223" i="4"/>
  <c r="AL223" i="4"/>
  <c r="AM223" i="4"/>
  <c r="AN223" i="4"/>
  <c r="AO223" i="4"/>
  <c r="AP223" i="4"/>
  <c r="A224" i="4"/>
  <c r="B224" i="4"/>
  <c r="C224" i="4"/>
  <c r="D224" i="4"/>
  <c r="E224" i="4"/>
  <c r="F224" i="4"/>
  <c r="G224" i="4"/>
  <c r="H224" i="4"/>
  <c r="I224" i="4"/>
  <c r="J224" i="4"/>
  <c r="K224" i="4"/>
  <c r="L224" i="4"/>
  <c r="M224" i="4"/>
  <c r="N224" i="4"/>
  <c r="O224" i="4"/>
  <c r="P224" i="4"/>
  <c r="Q224" i="4"/>
  <c r="R224" i="4"/>
  <c r="S224" i="4"/>
  <c r="T224" i="4"/>
  <c r="U224" i="4"/>
  <c r="V224" i="4"/>
  <c r="W224" i="4"/>
  <c r="X224" i="4"/>
  <c r="Y224" i="4"/>
  <c r="Z224" i="4"/>
  <c r="AA224" i="4"/>
  <c r="AB224" i="4"/>
  <c r="AC224" i="4"/>
  <c r="AD224" i="4"/>
  <c r="AE224" i="4"/>
  <c r="AF224" i="4"/>
  <c r="AG224" i="4"/>
  <c r="AH224" i="4"/>
  <c r="AI224" i="4"/>
  <c r="AJ224" i="4"/>
  <c r="AK224" i="4"/>
  <c r="AL224" i="4"/>
  <c r="AM224" i="4"/>
  <c r="AN224" i="4"/>
  <c r="AO224" i="4"/>
  <c r="AP224" i="4"/>
  <c r="A225" i="4"/>
  <c r="B225" i="4"/>
  <c r="C225" i="4"/>
  <c r="D225" i="4"/>
  <c r="E225" i="4"/>
  <c r="F225" i="4"/>
  <c r="G225" i="4"/>
  <c r="H225" i="4"/>
  <c r="I225" i="4"/>
  <c r="J225" i="4"/>
  <c r="K225" i="4"/>
  <c r="L225" i="4"/>
  <c r="M225" i="4"/>
  <c r="N225" i="4"/>
  <c r="O225" i="4"/>
  <c r="P225" i="4"/>
  <c r="Q225" i="4"/>
  <c r="R225" i="4"/>
  <c r="S225" i="4"/>
  <c r="T225" i="4"/>
  <c r="U225" i="4"/>
  <c r="V225" i="4"/>
  <c r="W225" i="4"/>
  <c r="X225" i="4"/>
  <c r="Y225" i="4"/>
  <c r="Z225" i="4"/>
  <c r="AA225" i="4"/>
  <c r="AB225" i="4"/>
  <c r="AC225" i="4"/>
  <c r="AD225" i="4"/>
  <c r="AE225" i="4"/>
  <c r="AF225" i="4"/>
  <c r="AG225" i="4"/>
  <c r="AH225" i="4"/>
  <c r="AI225" i="4"/>
  <c r="AJ225" i="4"/>
  <c r="AK225" i="4"/>
  <c r="AL225" i="4"/>
  <c r="AM225" i="4"/>
  <c r="AN225" i="4"/>
  <c r="AO225" i="4"/>
  <c r="AP225" i="4"/>
  <c r="A226" i="4"/>
  <c r="B226" i="4"/>
  <c r="C226" i="4"/>
  <c r="D226" i="4"/>
  <c r="E226" i="4"/>
  <c r="F226" i="4"/>
  <c r="G226" i="4"/>
  <c r="H226" i="4"/>
  <c r="I226" i="4"/>
  <c r="J226" i="4"/>
  <c r="K226" i="4"/>
  <c r="L226" i="4"/>
  <c r="M226" i="4"/>
  <c r="N226" i="4"/>
  <c r="O226" i="4"/>
  <c r="P226" i="4"/>
  <c r="Q226" i="4"/>
  <c r="R226" i="4"/>
  <c r="S226" i="4"/>
  <c r="T226" i="4"/>
  <c r="U226" i="4"/>
  <c r="V226" i="4"/>
  <c r="W226" i="4"/>
  <c r="X226" i="4"/>
  <c r="Y226" i="4"/>
  <c r="Z226" i="4"/>
  <c r="AA226" i="4"/>
  <c r="AB226" i="4"/>
  <c r="AC226" i="4"/>
  <c r="AD226" i="4"/>
  <c r="AE226" i="4"/>
  <c r="AF226" i="4"/>
  <c r="AG226" i="4"/>
  <c r="AH226" i="4"/>
  <c r="AI226" i="4"/>
  <c r="AJ226" i="4"/>
  <c r="AK226" i="4"/>
  <c r="AL226" i="4"/>
  <c r="AM226" i="4"/>
  <c r="AN226" i="4"/>
  <c r="AO226" i="4"/>
  <c r="AP226" i="4"/>
  <c r="A227" i="4"/>
  <c r="B227" i="4"/>
  <c r="C227" i="4"/>
  <c r="D227" i="4"/>
  <c r="E227" i="4"/>
  <c r="F227" i="4"/>
  <c r="G227" i="4"/>
  <c r="H227" i="4"/>
  <c r="I227" i="4"/>
  <c r="J227" i="4"/>
  <c r="K227" i="4"/>
  <c r="L227" i="4"/>
  <c r="M227" i="4"/>
  <c r="N227" i="4"/>
  <c r="O227" i="4"/>
  <c r="P227" i="4"/>
  <c r="Q227" i="4"/>
  <c r="R227" i="4"/>
  <c r="S227" i="4"/>
  <c r="T227" i="4"/>
  <c r="U227" i="4"/>
  <c r="V227" i="4"/>
  <c r="W227" i="4"/>
  <c r="X227" i="4"/>
  <c r="Y227" i="4"/>
  <c r="Z227" i="4"/>
  <c r="AA227" i="4"/>
  <c r="AB227" i="4"/>
  <c r="AC227" i="4"/>
  <c r="AD227" i="4"/>
  <c r="AE227" i="4"/>
  <c r="AF227" i="4"/>
  <c r="AG227" i="4"/>
  <c r="AH227" i="4"/>
  <c r="AI227" i="4"/>
  <c r="AJ227" i="4"/>
  <c r="AK227" i="4"/>
  <c r="AL227" i="4"/>
  <c r="AM227" i="4"/>
  <c r="AN227" i="4"/>
  <c r="AO227" i="4"/>
  <c r="AP227" i="4"/>
  <c r="A228" i="4"/>
  <c r="B228" i="4"/>
  <c r="C228" i="4"/>
  <c r="D228" i="4"/>
  <c r="E228" i="4"/>
  <c r="F228" i="4"/>
  <c r="G228" i="4"/>
  <c r="H228" i="4"/>
  <c r="I228" i="4"/>
  <c r="J228" i="4"/>
  <c r="K228" i="4"/>
  <c r="L228" i="4"/>
  <c r="M228" i="4"/>
  <c r="N228" i="4"/>
  <c r="O228" i="4"/>
  <c r="P228" i="4"/>
  <c r="Q228" i="4"/>
  <c r="R228" i="4"/>
  <c r="S228" i="4"/>
  <c r="T228" i="4"/>
  <c r="U228" i="4"/>
  <c r="V228" i="4"/>
  <c r="W228" i="4"/>
  <c r="X228" i="4"/>
  <c r="Y228" i="4"/>
  <c r="Z228" i="4"/>
  <c r="AA228" i="4"/>
  <c r="AB228" i="4"/>
  <c r="AC228" i="4"/>
  <c r="AD228" i="4"/>
  <c r="AE228" i="4"/>
  <c r="AF228" i="4"/>
  <c r="AG228" i="4"/>
  <c r="AH228" i="4"/>
  <c r="AI228" i="4"/>
  <c r="AJ228" i="4"/>
  <c r="AK228" i="4"/>
  <c r="AL228" i="4"/>
  <c r="AM228" i="4"/>
  <c r="AN228" i="4"/>
  <c r="AO228" i="4"/>
  <c r="AP228" i="4"/>
  <c r="A229" i="4"/>
  <c r="B229" i="4"/>
  <c r="C229" i="4"/>
  <c r="D229" i="4"/>
  <c r="E229" i="4"/>
  <c r="F229" i="4"/>
  <c r="G229" i="4"/>
  <c r="H229" i="4"/>
  <c r="I229" i="4"/>
  <c r="J229" i="4"/>
  <c r="K229" i="4"/>
  <c r="L229" i="4"/>
  <c r="M229" i="4"/>
  <c r="N229" i="4"/>
  <c r="O229" i="4"/>
  <c r="P229" i="4"/>
  <c r="Q229" i="4"/>
  <c r="R229" i="4"/>
  <c r="S229" i="4"/>
  <c r="T229" i="4"/>
  <c r="U229" i="4"/>
  <c r="V229" i="4"/>
  <c r="W229" i="4"/>
  <c r="X229" i="4"/>
  <c r="Y229" i="4"/>
  <c r="Z229" i="4"/>
  <c r="AA229" i="4"/>
  <c r="AB229" i="4"/>
  <c r="AC229" i="4"/>
  <c r="AD229" i="4"/>
  <c r="AE229" i="4"/>
  <c r="AF229" i="4"/>
  <c r="AG229" i="4"/>
  <c r="AH229" i="4"/>
  <c r="AI229" i="4"/>
  <c r="AJ229" i="4"/>
  <c r="AK229" i="4"/>
  <c r="AL229" i="4"/>
  <c r="AM229" i="4"/>
  <c r="AN229" i="4"/>
  <c r="AO229" i="4"/>
  <c r="AP229" i="4"/>
  <c r="A230" i="4"/>
  <c r="B230" i="4"/>
  <c r="C230" i="4"/>
  <c r="D230" i="4"/>
  <c r="E230" i="4"/>
  <c r="F230" i="4"/>
  <c r="G230" i="4"/>
  <c r="H230" i="4"/>
  <c r="I230" i="4"/>
  <c r="J230" i="4"/>
  <c r="K230" i="4"/>
  <c r="L230" i="4"/>
  <c r="M230" i="4"/>
  <c r="N230" i="4"/>
  <c r="O230" i="4"/>
  <c r="P230" i="4"/>
  <c r="Q230" i="4"/>
  <c r="R230" i="4"/>
  <c r="S230" i="4"/>
  <c r="T230" i="4"/>
  <c r="U230" i="4"/>
  <c r="V230" i="4"/>
  <c r="W230" i="4"/>
  <c r="X230" i="4"/>
  <c r="Y230" i="4"/>
  <c r="Z230" i="4"/>
  <c r="AA230" i="4"/>
  <c r="AB230" i="4"/>
  <c r="AC230" i="4"/>
  <c r="AD230" i="4"/>
  <c r="AE230" i="4"/>
  <c r="AF230" i="4"/>
  <c r="AG230" i="4"/>
  <c r="AH230" i="4"/>
  <c r="AI230" i="4"/>
  <c r="AJ230" i="4"/>
  <c r="AK230" i="4"/>
  <c r="AL230" i="4"/>
  <c r="AM230" i="4"/>
  <c r="AN230" i="4"/>
  <c r="AO230" i="4"/>
  <c r="AP230" i="4"/>
  <c r="A231" i="4"/>
  <c r="B231" i="4"/>
  <c r="C231" i="4"/>
  <c r="D231" i="4"/>
  <c r="E231" i="4"/>
  <c r="F231" i="4"/>
  <c r="G231" i="4"/>
  <c r="H231" i="4"/>
  <c r="I231" i="4"/>
  <c r="J231" i="4"/>
  <c r="K231" i="4"/>
  <c r="L231" i="4"/>
  <c r="M231" i="4"/>
  <c r="N231" i="4"/>
  <c r="O231" i="4"/>
  <c r="P231" i="4"/>
  <c r="Q231" i="4"/>
  <c r="R231" i="4"/>
  <c r="S231" i="4"/>
  <c r="T231" i="4"/>
  <c r="U231" i="4"/>
  <c r="V231" i="4"/>
  <c r="W231" i="4"/>
  <c r="X231" i="4"/>
  <c r="Y231" i="4"/>
  <c r="Z231" i="4"/>
  <c r="AA231" i="4"/>
  <c r="AB231" i="4"/>
  <c r="AC231" i="4"/>
  <c r="AD231" i="4"/>
  <c r="AE231" i="4"/>
  <c r="AF231" i="4"/>
  <c r="AG231" i="4"/>
  <c r="AH231" i="4"/>
  <c r="AI231" i="4"/>
  <c r="AJ231" i="4"/>
  <c r="AK231" i="4"/>
  <c r="AL231" i="4"/>
  <c r="AM231" i="4"/>
  <c r="AN231" i="4"/>
  <c r="AO231" i="4"/>
  <c r="AP231" i="4"/>
  <c r="A232" i="4"/>
  <c r="B232" i="4"/>
  <c r="C232" i="4"/>
  <c r="D232" i="4"/>
  <c r="E232" i="4"/>
  <c r="F232" i="4"/>
  <c r="G232" i="4"/>
  <c r="H232" i="4"/>
  <c r="I232" i="4"/>
  <c r="J232" i="4"/>
  <c r="K232" i="4"/>
  <c r="L232" i="4"/>
  <c r="M232" i="4"/>
  <c r="N232" i="4"/>
  <c r="O232" i="4"/>
  <c r="P232" i="4"/>
  <c r="Q232" i="4"/>
  <c r="R232" i="4"/>
  <c r="S232" i="4"/>
  <c r="T232" i="4"/>
  <c r="U232" i="4"/>
  <c r="V232" i="4"/>
  <c r="W232" i="4"/>
  <c r="X232" i="4"/>
  <c r="Y232" i="4"/>
  <c r="Z232" i="4"/>
  <c r="AA232" i="4"/>
  <c r="AB232" i="4"/>
  <c r="AC232" i="4"/>
  <c r="AD232" i="4"/>
  <c r="AE232" i="4"/>
  <c r="AF232" i="4"/>
  <c r="AG232" i="4"/>
  <c r="AH232" i="4"/>
  <c r="AI232" i="4"/>
  <c r="AJ232" i="4"/>
  <c r="AK232" i="4"/>
  <c r="AL232" i="4"/>
  <c r="AM232" i="4"/>
  <c r="AN232" i="4"/>
  <c r="AO232" i="4"/>
  <c r="AP232" i="4"/>
  <c r="A233" i="4"/>
  <c r="B233" i="4"/>
  <c r="C233" i="4"/>
  <c r="D233" i="4"/>
  <c r="E233" i="4"/>
  <c r="F233" i="4"/>
  <c r="G233" i="4"/>
  <c r="H233" i="4"/>
  <c r="I233" i="4"/>
  <c r="J233" i="4"/>
  <c r="K233" i="4"/>
  <c r="L233" i="4"/>
  <c r="M233" i="4"/>
  <c r="N233" i="4"/>
  <c r="O233" i="4"/>
  <c r="P233" i="4"/>
  <c r="Q233" i="4"/>
  <c r="R233" i="4"/>
  <c r="S233" i="4"/>
  <c r="T233" i="4"/>
  <c r="U233" i="4"/>
  <c r="V233" i="4"/>
  <c r="W233" i="4"/>
  <c r="X233" i="4"/>
  <c r="Y233" i="4"/>
  <c r="Z233" i="4"/>
  <c r="AA233" i="4"/>
  <c r="AB233" i="4"/>
  <c r="AC233" i="4"/>
  <c r="AD233" i="4"/>
  <c r="AE233" i="4"/>
  <c r="AF233" i="4"/>
  <c r="AG233" i="4"/>
  <c r="AH233" i="4"/>
  <c r="AI233" i="4"/>
  <c r="AJ233" i="4"/>
  <c r="AK233" i="4"/>
  <c r="AL233" i="4"/>
  <c r="AM233" i="4"/>
  <c r="AN233" i="4"/>
  <c r="AO233" i="4"/>
  <c r="AP233" i="4"/>
  <c r="A234" i="4"/>
  <c r="B234" i="4"/>
  <c r="C234" i="4"/>
  <c r="D234" i="4"/>
  <c r="E234" i="4"/>
  <c r="F234" i="4"/>
  <c r="G234" i="4"/>
  <c r="H234" i="4"/>
  <c r="I234" i="4"/>
  <c r="J234" i="4"/>
  <c r="K234" i="4"/>
  <c r="L234" i="4"/>
  <c r="M234" i="4"/>
  <c r="N234" i="4"/>
  <c r="O234" i="4"/>
  <c r="P234" i="4"/>
  <c r="Q234" i="4"/>
  <c r="R234" i="4"/>
  <c r="S234" i="4"/>
  <c r="T234" i="4"/>
  <c r="U234" i="4"/>
  <c r="V234" i="4"/>
  <c r="W234" i="4"/>
  <c r="X234" i="4"/>
  <c r="Y234" i="4"/>
  <c r="Z234" i="4"/>
  <c r="AA234" i="4"/>
  <c r="AB234" i="4"/>
  <c r="AC234" i="4"/>
  <c r="AD234" i="4"/>
  <c r="AE234" i="4"/>
  <c r="AF234" i="4"/>
  <c r="AG234" i="4"/>
  <c r="AH234" i="4"/>
  <c r="AI234" i="4"/>
  <c r="AJ234" i="4"/>
  <c r="AK234" i="4"/>
  <c r="AL234" i="4"/>
  <c r="AM234" i="4"/>
  <c r="AN234" i="4"/>
  <c r="AO234" i="4"/>
  <c r="AP234" i="4"/>
  <c r="A235" i="4"/>
  <c r="B235" i="4"/>
  <c r="C235" i="4"/>
  <c r="D235" i="4"/>
  <c r="E235" i="4"/>
  <c r="F235" i="4"/>
  <c r="G235" i="4"/>
  <c r="H235" i="4"/>
  <c r="I235" i="4"/>
  <c r="J235" i="4"/>
  <c r="K235" i="4"/>
  <c r="L235" i="4"/>
  <c r="M235" i="4"/>
  <c r="N235" i="4"/>
  <c r="O235" i="4"/>
  <c r="P235" i="4"/>
  <c r="Q235" i="4"/>
  <c r="R235" i="4"/>
  <c r="S235" i="4"/>
  <c r="T235" i="4"/>
  <c r="U235" i="4"/>
  <c r="V235" i="4"/>
  <c r="W235" i="4"/>
  <c r="X235" i="4"/>
  <c r="Y235" i="4"/>
  <c r="Z235" i="4"/>
  <c r="AA235" i="4"/>
  <c r="AB235" i="4"/>
  <c r="AC235" i="4"/>
  <c r="AD235" i="4"/>
  <c r="AE235" i="4"/>
  <c r="AF235" i="4"/>
  <c r="AG235" i="4"/>
  <c r="AH235" i="4"/>
  <c r="AI235" i="4"/>
  <c r="AJ235" i="4"/>
  <c r="AK235" i="4"/>
  <c r="AL235" i="4"/>
  <c r="AM235" i="4"/>
  <c r="AN235" i="4"/>
  <c r="AO235" i="4"/>
  <c r="AP235" i="4"/>
  <c r="A236" i="4"/>
  <c r="B236" i="4"/>
  <c r="C236" i="4"/>
  <c r="D236" i="4"/>
  <c r="E236" i="4"/>
  <c r="F236" i="4"/>
  <c r="G236" i="4"/>
  <c r="H236" i="4"/>
  <c r="I236" i="4"/>
  <c r="J236" i="4"/>
  <c r="K236" i="4"/>
  <c r="L236" i="4"/>
  <c r="M236" i="4"/>
  <c r="N236" i="4"/>
  <c r="O236" i="4"/>
  <c r="P236" i="4"/>
  <c r="Q236" i="4"/>
  <c r="R236" i="4"/>
  <c r="S236" i="4"/>
  <c r="T236" i="4"/>
  <c r="U236" i="4"/>
  <c r="V236" i="4"/>
  <c r="W236" i="4"/>
  <c r="X236" i="4"/>
  <c r="Y236" i="4"/>
  <c r="Z236" i="4"/>
  <c r="AA236" i="4"/>
  <c r="AB236" i="4"/>
  <c r="AC236" i="4"/>
  <c r="AD236" i="4"/>
  <c r="AE236" i="4"/>
  <c r="AF236" i="4"/>
  <c r="AG236" i="4"/>
  <c r="AH236" i="4"/>
  <c r="AI236" i="4"/>
  <c r="AJ236" i="4"/>
  <c r="AK236" i="4"/>
  <c r="AL236" i="4"/>
  <c r="AM236" i="4"/>
  <c r="AN236" i="4"/>
  <c r="AO236" i="4"/>
  <c r="AP236" i="4"/>
  <c r="A237" i="4"/>
  <c r="B237" i="4"/>
  <c r="C237" i="4"/>
  <c r="D237" i="4"/>
  <c r="E237" i="4"/>
  <c r="F237" i="4"/>
  <c r="G237" i="4"/>
  <c r="H237" i="4"/>
  <c r="I237" i="4"/>
  <c r="J237" i="4"/>
  <c r="K237" i="4"/>
  <c r="L237" i="4"/>
  <c r="M237" i="4"/>
  <c r="N237" i="4"/>
  <c r="O237" i="4"/>
  <c r="P237" i="4"/>
  <c r="Q237" i="4"/>
  <c r="R237" i="4"/>
  <c r="S237" i="4"/>
  <c r="T237" i="4"/>
  <c r="U237" i="4"/>
  <c r="V237" i="4"/>
  <c r="W237" i="4"/>
  <c r="X237" i="4"/>
  <c r="Y237" i="4"/>
  <c r="Z237" i="4"/>
  <c r="AA237" i="4"/>
  <c r="AB237" i="4"/>
  <c r="AC237" i="4"/>
  <c r="AD237" i="4"/>
  <c r="AE237" i="4"/>
  <c r="AF237" i="4"/>
  <c r="AG237" i="4"/>
  <c r="AH237" i="4"/>
  <c r="AI237" i="4"/>
  <c r="AJ237" i="4"/>
  <c r="AK237" i="4"/>
  <c r="AL237" i="4"/>
  <c r="AM237" i="4"/>
  <c r="AN237" i="4"/>
  <c r="AO237" i="4"/>
  <c r="AP237" i="4"/>
  <c r="A2" i="4"/>
  <c r="D2" i="3"/>
  <c r="B4" i="2"/>
  <c r="C4" i="2"/>
  <c r="D4" i="2"/>
  <c r="E4" i="2"/>
  <c r="F4" i="2"/>
  <c r="G4" i="2"/>
  <c r="H4" i="2"/>
  <c r="I4" i="2"/>
  <c r="J4" i="2"/>
  <c r="K4" i="2"/>
  <c r="L4" i="2"/>
  <c r="M4" i="2"/>
  <c r="N4" i="2"/>
  <c r="O4" i="2"/>
  <c r="P4" i="2"/>
  <c r="Q4" i="2"/>
  <c r="R4" i="2"/>
  <c r="S4" i="2"/>
  <c r="T4" i="2"/>
  <c r="U4" i="2"/>
  <c r="V4" i="2"/>
  <c r="W4" i="2"/>
  <c r="X4" i="2"/>
  <c r="Y4" i="2"/>
  <c r="Z4" i="2"/>
  <c r="AA4" i="2"/>
  <c r="AB4" i="2"/>
  <c r="AC4" i="2"/>
  <c r="AD4" i="2"/>
  <c r="AE4" i="2"/>
  <c r="AF4" i="2"/>
  <c r="AG4" i="2"/>
  <c r="AH4" i="2"/>
  <c r="AI4" i="2"/>
  <c r="AJ4" i="2"/>
  <c r="AK4" i="2"/>
  <c r="AL4" i="2"/>
  <c r="AM4" i="2"/>
  <c r="AN4" i="2"/>
  <c r="AO4" i="2"/>
  <c r="AP4" i="2"/>
  <c r="AQ4" i="2"/>
  <c r="AR4" i="2"/>
  <c r="AS4" i="2"/>
  <c r="AT4" i="2"/>
  <c r="AU4" i="2"/>
  <c r="AV4" i="2"/>
  <c r="AW4" i="2"/>
  <c r="AX4" i="2"/>
  <c r="AY4" i="2"/>
  <c r="AZ4" i="2"/>
  <c r="BA4" i="2"/>
  <c r="BB4" i="2"/>
  <c r="BC4" i="2"/>
  <c r="BD4" i="2"/>
  <c r="BE4" i="2"/>
  <c r="BF4" i="2"/>
  <c r="BG4" i="2"/>
  <c r="BH4" i="2"/>
  <c r="BI4" i="2"/>
  <c r="BJ4" i="2"/>
  <c r="BK4" i="2"/>
  <c r="BL4" i="2"/>
  <c r="BM4" i="2"/>
  <c r="BN4" i="2"/>
  <c r="BO4" i="2"/>
  <c r="BP4" i="2"/>
  <c r="BQ4" i="2"/>
  <c r="BR4" i="2"/>
  <c r="BS4" i="2"/>
  <c r="BT4" i="2"/>
  <c r="BU4" i="2"/>
  <c r="BV4" i="2"/>
  <c r="BW4" i="2"/>
  <c r="BX4" i="2"/>
  <c r="BY4" i="2"/>
  <c r="BZ4" i="2"/>
  <c r="CA4" i="2"/>
  <c r="CB4" i="2"/>
  <c r="CC4" i="2"/>
  <c r="CD4" i="2"/>
  <c r="CE4" i="2"/>
  <c r="CF4" i="2"/>
  <c r="B5" i="2"/>
  <c r="C5" i="2"/>
  <c r="D5" i="2"/>
  <c r="E5" i="2"/>
  <c r="F5" i="2"/>
  <c r="G5" i="2"/>
  <c r="H5" i="2"/>
  <c r="I5" i="2"/>
  <c r="J5" i="2"/>
  <c r="K5" i="2"/>
  <c r="L5" i="2"/>
  <c r="M5" i="2"/>
  <c r="N5" i="2"/>
  <c r="O5" i="2"/>
  <c r="P5" i="2"/>
  <c r="Q5" i="2"/>
  <c r="R5" i="2"/>
  <c r="S5" i="2"/>
  <c r="T5" i="2"/>
  <c r="U5" i="2"/>
  <c r="V5" i="2"/>
  <c r="W5" i="2"/>
  <c r="X5" i="2"/>
  <c r="Y5" i="2"/>
  <c r="Z5" i="2"/>
  <c r="AA5" i="2"/>
  <c r="AB5" i="2"/>
  <c r="AC5" i="2"/>
  <c r="AD5" i="2"/>
  <c r="AE5" i="2"/>
  <c r="AF5" i="2"/>
  <c r="AG5" i="2"/>
  <c r="AH5" i="2"/>
  <c r="AI5" i="2"/>
  <c r="AJ5" i="2"/>
  <c r="AK5" i="2"/>
  <c r="AL5" i="2"/>
  <c r="AM5" i="2"/>
  <c r="AN5" i="2"/>
  <c r="AO5" i="2"/>
  <c r="AP5" i="2"/>
  <c r="AQ5" i="2"/>
  <c r="AR5" i="2"/>
  <c r="AS5" i="2"/>
  <c r="AT5" i="2"/>
  <c r="AU5" i="2"/>
  <c r="AV5" i="2"/>
  <c r="AW5" i="2"/>
  <c r="AX5" i="2"/>
  <c r="AY5" i="2"/>
  <c r="AZ5" i="2"/>
  <c r="BA5" i="2"/>
  <c r="BB5" i="2"/>
  <c r="BC5" i="2"/>
  <c r="BD5" i="2"/>
  <c r="BE5" i="2"/>
  <c r="BF5" i="2"/>
  <c r="BG5" i="2"/>
  <c r="BH5" i="2"/>
  <c r="BI5" i="2"/>
  <c r="BJ5" i="2"/>
  <c r="BK5" i="2"/>
  <c r="BL5" i="2"/>
  <c r="BM5" i="2"/>
  <c r="BN5" i="2"/>
  <c r="BO5" i="2"/>
  <c r="BP5" i="2"/>
  <c r="BQ5" i="2"/>
  <c r="BR5" i="2"/>
  <c r="BS5" i="2"/>
  <c r="BT5" i="2"/>
  <c r="BU5" i="2"/>
  <c r="BV5" i="2"/>
  <c r="BW5" i="2"/>
  <c r="BX5" i="2"/>
  <c r="BY5" i="2"/>
  <c r="BZ5" i="2"/>
  <c r="CA5" i="2"/>
  <c r="CB5" i="2"/>
  <c r="CC5" i="2"/>
  <c r="CD5" i="2"/>
  <c r="CE5" i="2"/>
  <c r="CF5" i="2"/>
  <c r="B6" i="2"/>
  <c r="C6" i="2"/>
  <c r="D6" i="2"/>
  <c r="E6" i="2"/>
  <c r="F6" i="2"/>
  <c r="G6" i="2"/>
  <c r="H6" i="2"/>
  <c r="I6" i="2"/>
  <c r="J6" i="2"/>
  <c r="K6" i="2"/>
  <c r="L6" i="2"/>
  <c r="M6" i="2"/>
  <c r="N6" i="2"/>
  <c r="O6" i="2"/>
  <c r="P6" i="2"/>
  <c r="Q6" i="2"/>
  <c r="R6" i="2"/>
  <c r="S6" i="2"/>
  <c r="T6" i="2"/>
  <c r="U6" i="2"/>
  <c r="V6" i="2"/>
  <c r="W6" i="2"/>
  <c r="X6" i="2"/>
  <c r="Y6" i="2"/>
  <c r="Z6" i="2"/>
  <c r="AA6" i="2"/>
  <c r="AB6" i="2"/>
  <c r="AC6" i="2"/>
  <c r="AD6" i="2"/>
  <c r="AE6" i="2"/>
  <c r="AF6" i="2"/>
  <c r="AG6" i="2"/>
  <c r="AH6" i="2"/>
  <c r="AI6" i="2"/>
  <c r="AJ6" i="2"/>
  <c r="AK6" i="2"/>
  <c r="AL6" i="2"/>
  <c r="AM6" i="2"/>
  <c r="AN6" i="2"/>
  <c r="AO6" i="2"/>
  <c r="AP6" i="2"/>
  <c r="AQ6" i="2"/>
  <c r="AR6" i="2"/>
  <c r="AS6" i="2"/>
  <c r="AT6" i="2"/>
  <c r="AU6" i="2"/>
  <c r="AV6" i="2"/>
  <c r="AW6" i="2"/>
  <c r="AX6" i="2"/>
  <c r="AY6" i="2"/>
  <c r="AZ6" i="2"/>
  <c r="BA6" i="2"/>
  <c r="BB6" i="2"/>
  <c r="BC6" i="2"/>
  <c r="BD6" i="2"/>
  <c r="BE6" i="2"/>
  <c r="BF6" i="2"/>
  <c r="BG6" i="2"/>
  <c r="BH6" i="2"/>
  <c r="BI6" i="2"/>
  <c r="BJ6" i="2"/>
  <c r="BK6" i="2"/>
  <c r="BL6" i="2"/>
  <c r="BM6" i="2"/>
  <c r="BN6" i="2"/>
  <c r="BO6" i="2"/>
  <c r="BP6" i="2"/>
  <c r="BQ6" i="2"/>
  <c r="BR6" i="2"/>
  <c r="BS6" i="2"/>
  <c r="BT6" i="2"/>
  <c r="BU6" i="2"/>
  <c r="BV6" i="2"/>
  <c r="BW6" i="2"/>
  <c r="BX6" i="2"/>
  <c r="BY6" i="2"/>
  <c r="BZ6" i="2"/>
  <c r="CA6" i="2"/>
  <c r="CB6" i="2"/>
  <c r="CC6" i="2"/>
  <c r="CD6" i="2"/>
  <c r="CE6" i="2"/>
  <c r="CF6" i="2"/>
  <c r="B7" i="2"/>
  <c r="C7" i="2"/>
  <c r="D7" i="2"/>
  <c r="E7" i="2"/>
  <c r="F7" i="2"/>
  <c r="G7" i="2"/>
  <c r="H7" i="2"/>
  <c r="I7" i="2"/>
  <c r="J7" i="2"/>
  <c r="K7" i="2"/>
  <c r="L7" i="2"/>
  <c r="M7" i="2"/>
  <c r="N7" i="2"/>
  <c r="O7" i="2"/>
  <c r="P7" i="2"/>
  <c r="Q7" i="2"/>
  <c r="R7" i="2"/>
  <c r="S7" i="2"/>
  <c r="T7" i="2"/>
  <c r="U7" i="2"/>
  <c r="V7" i="2"/>
  <c r="W7" i="2"/>
  <c r="X7" i="2"/>
  <c r="Y7" i="2"/>
  <c r="Z7" i="2"/>
  <c r="AA7" i="2"/>
  <c r="AB7" i="2"/>
  <c r="AC7" i="2"/>
  <c r="AD7" i="2"/>
  <c r="AE7" i="2"/>
  <c r="AF7" i="2"/>
  <c r="AG7" i="2"/>
  <c r="AH7" i="2"/>
  <c r="AI7" i="2"/>
  <c r="AJ7" i="2"/>
  <c r="AK7" i="2"/>
  <c r="AL7" i="2"/>
  <c r="AM7" i="2"/>
  <c r="AN7" i="2"/>
  <c r="AO7" i="2"/>
  <c r="AP7" i="2"/>
  <c r="AQ7" i="2"/>
  <c r="AR7" i="2"/>
  <c r="AS7" i="2"/>
  <c r="AT7" i="2"/>
  <c r="AU7" i="2"/>
  <c r="AV7" i="2"/>
  <c r="AW7" i="2"/>
  <c r="AX7" i="2"/>
  <c r="AY7" i="2"/>
  <c r="AZ7" i="2"/>
  <c r="BA7" i="2"/>
  <c r="BB7" i="2"/>
  <c r="BC7" i="2"/>
  <c r="BD7" i="2"/>
  <c r="BE7" i="2"/>
  <c r="BF7" i="2"/>
  <c r="BG7" i="2"/>
  <c r="BH7" i="2"/>
  <c r="BI7" i="2"/>
  <c r="BJ7" i="2"/>
  <c r="BK7" i="2"/>
  <c r="BL7" i="2"/>
  <c r="BM7" i="2"/>
  <c r="BN7" i="2"/>
  <c r="BO7" i="2"/>
  <c r="BP7" i="2"/>
  <c r="BQ7" i="2"/>
  <c r="BR7" i="2"/>
  <c r="BS7" i="2"/>
  <c r="BT7" i="2"/>
  <c r="BU7" i="2"/>
  <c r="BV7" i="2"/>
  <c r="BW7" i="2"/>
  <c r="BX7" i="2"/>
  <c r="BY7" i="2"/>
  <c r="BZ7" i="2"/>
  <c r="CA7" i="2"/>
  <c r="CB7" i="2"/>
  <c r="CC7" i="2"/>
  <c r="CD7" i="2"/>
  <c r="CE7" i="2"/>
  <c r="CF7" i="2"/>
  <c r="B8" i="2"/>
  <c r="C8" i="2"/>
  <c r="D8" i="2"/>
  <c r="E8" i="2"/>
  <c r="F8" i="2"/>
  <c r="G8" i="2"/>
  <c r="H8" i="2"/>
  <c r="I8" i="2"/>
  <c r="J8" i="2"/>
  <c r="K8" i="2"/>
  <c r="L8" i="2"/>
  <c r="M8" i="2"/>
  <c r="N8" i="2"/>
  <c r="O8" i="2"/>
  <c r="P8" i="2"/>
  <c r="Q8" i="2"/>
  <c r="R8" i="2"/>
  <c r="S8" i="2"/>
  <c r="T8" i="2"/>
  <c r="U8" i="2"/>
  <c r="V8" i="2"/>
  <c r="W8" i="2"/>
  <c r="X8" i="2"/>
  <c r="Y8" i="2"/>
  <c r="Z8" i="2"/>
  <c r="AA8" i="2"/>
  <c r="AB8" i="2"/>
  <c r="AC8" i="2"/>
  <c r="AD8" i="2"/>
  <c r="AE8" i="2"/>
  <c r="AF8" i="2"/>
  <c r="AG8" i="2"/>
  <c r="AH8" i="2"/>
  <c r="AI8" i="2"/>
  <c r="AJ8" i="2"/>
  <c r="AK8" i="2"/>
  <c r="AL8" i="2"/>
  <c r="AM8" i="2"/>
  <c r="AN8" i="2"/>
  <c r="AO8" i="2"/>
  <c r="AP8" i="2"/>
  <c r="AQ8" i="2"/>
  <c r="AR8" i="2"/>
  <c r="AS8" i="2"/>
  <c r="AT8" i="2"/>
  <c r="AU8" i="2"/>
  <c r="AV8" i="2"/>
  <c r="AW8" i="2"/>
  <c r="AX8" i="2"/>
  <c r="AY8" i="2"/>
  <c r="AZ8" i="2"/>
  <c r="BA8" i="2"/>
  <c r="BB8" i="2"/>
  <c r="BC8" i="2"/>
  <c r="BD8" i="2"/>
  <c r="BE8" i="2"/>
  <c r="BF8" i="2"/>
  <c r="BG8" i="2"/>
  <c r="BH8" i="2"/>
  <c r="BI8" i="2"/>
  <c r="BJ8" i="2"/>
  <c r="BK8" i="2"/>
  <c r="BL8" i="2"/>
  <c r="BM8" i="2"/>
  <c r="BN8" i="2"/>
  <c r="BO8" i="2"/>
  <c r="BP8" i="2"/>
  <c r="BQ8" i="2"/>
  <c r="BR8" i="2"/>
  <c r="BS8" i="2"/>
  <c r="BT8" i="2"/>
  <c r="BU8" i="2"/>
  <c r="BV8" i="2"/>
  <c r="BW8" i="2"/>
  <c r="BX8" i="2"/>
  <c r="BY8" i="2"/>
  <c r="BZ8" i="2"/>
  <c r="CA8" i="2"/>
  <c r="CB8" i="2"/>
  <c r="CC8" i="2"/>
  <c r="CD8" i="2"/>
  <c r="CE8" i="2"/>
  <c r="CF8" i="2"/>
  <c r="B9" i="2"/>
  <c r="C9" i="2"/>
  <c r="D9" i="2"/>
  <c r="E9" i="2"/>
  <c r="F9" i="2"/>
  <c r="G9" i="2"/>
  <c r="H9" i="2"/>
  <c r="I9" i="2"/>
  <c r="J9" i="2"/>
  <c r="K9" i="2"/>
  <c r="L9" i="2"/>
  <c r="M9" i="2"/>
  <c r="N9" i="2"/>
  <c r="O9" i="2"/>
  <c r="P9" i="2"/>
  <c r="Q9" i="2"/>
  <c r="R9" i="2"/>
  <c r="S9" i="2"/>
  <c r="T9" i="2"/>
  <c r="U9" i="2"/>
  <c r="V9" i="2"/>
  <c r="W9" i="2"/>
  <c r="X9" i="2"/>
  <c r="Y9" i="2"/>
  <c r="Z9" i="2"/>
  <c r="AA9" i="2"/>
  <c r="AB9" i="2"/>
  <c r="AC9" i="2"/>
  <c r="AD9" i="2"/>
  <c r="AE9" i="2"/>
  <c r="AF9" i="2"/>
  <c r="AG9" i="2"/>
  <c r="AH9" i="2"/>
  <c r="AI9" i="2"/>
  <c r="AJ9" i="2"/>
  <c r="AK9" i="2"/>
  <c r="AL9" i="2"/>
  <c r="AM9" i="2"/>
  <c r="AN9" i="2"/>
  <c r="AO9" i="2"/>
  <c r="AP9" i="2"/>
  <c r="AQ9" i="2"/>
  <c r="AR9" i="2"/>
  <c r="AS9" i="2"/>
  <c r="AT9" i="2"/>
  <c r="AU9" i="2"/>
  <c r="AV9" i="2"/>
  <c r="AW9" i="2"/>
  <c r="AX9" i="2"/>
  <c r="AY9" i="2"/>
  <c r="AZ9" i="2"/>
  <c r="BA9" i="2"/>
  <c r="BB9" i="2"/>
  <c r="BC9" i="2"/>
  <c r="BD9" i="2"/>
  <c r="BE9" i="2"/>
  <c r="BF9" i="2"/>
  <c r="BG9" i="2"/>
  <c r="BH9" i="2"/>
  <c r="BI9" i="2"/>
  <c r="BJ9" i="2"/>
  <c r="BK9" i="2"/>
  <c r="BL9" i="2"/>
  <c r="BM9" i="2"/>
  <c r="BN9" i="2"/>
  <c r="BO9" i="2"/>
  <c r="BP9" i="2"/>
  <c r="BQ9" i="2"/>
  <c r="BR9" i="2"/>
  <c r="BS9" i="2"/>
  <c r="BT9" i="2"/>
  <c r="BU9" i="2"/>
  <c r="BV9" i="2"/>
  <c r="BW9" i="2"/>
  <c r="BX9" i="2"/>
  <c r="BY9" i="2"/>
  <c r="BZ9" i="2"/>
  <c r="CA9" i="2"/>
  <c r="CB9" i="2"/>
  <c r="CC9" i="2"/>
  <c r="CD9" i="2"/>
  <c r="CE9" i="2"/>
  <c r="CF9" i="2"/>
  <c r="B10" i="2"/>
  <c r="C10" i="2"/>
  <c r="D10" i="2"/>
  <c r="E10" i="2"/>
  <c r="F10" i="2"/>
  <c r="G10" i="2"/>
  <c r="H10" i="2"/>
  <c r="I10" i="2"/>
  <c r="J10" i="2"/>
  <c r="K10" i="2"/>
  <c r="L10" i="2"/>
  <c r="M10" i="2"/>
  <c r="N10" i="2"/>
  <c r="O10" i="2"/>
  <c r="P10" i="2"/>
  <c r="Q10" i="2"/>
  <c r="R10" i="2"/>
  <c r="S10" i="2"/>
  <c r="T10" i="2"/>
  <c r="U10" i="2"/>
  <c r="V10" i="2"/>
  <c r="W10" i="2"/>
  <c r="X10" i="2"/>
  <c r="Y10" i="2"/>
  <c r="Z10" i="2"/>
  <c r="AA10" i="2"/>
  <c r="AB10" i="2"/>
  <c r="AC10" i="2"/>
  <c r="AD10" i="2"/>
  <c r="AE10" i="2"/>
  <c r="AF10" i="2"/>
  <c r="AG10" i="2"/>
  <c r="AH10" i="2"/>
  <c r="AI10" i="2"/>
  <c r="AJ10" i="2"/>
  <c r="AK10" i="2"/>
  <c r="AL10" i="2"/>
  <c r="AM10" i="2"/>
  <c r="AN10" i="2"/>
  <c r="AO10" i="2"/>
  <c r="AP10" i="2"/>
  <c r="AQ10" i="2"/>
  <c r="AR10" i="2"/>
  <c r="AS10" i="2"/>
  <c r="AT10" i="2"/>
  <c r="AU10" i="2"/>
  <c r="AV10" i="2"/>
  <c r="AW10" i="2"/>
  <c r="AX10" i="2"/>
  <c r="AY10" i="2"/>
  <c r="AZ10" i="2"/>
  <c r="BA10" i="2"/>
  <c r="BB10" i="2"/>
  <c r="BC10" i="2"/>
  <c r="BD10" i="2"/>
  <c r="BE10" i="2"/>
  <c r="BF10" i="2"/>
  <c r="BG10" i="2"/>
  <c r="BH10" i="2"/>
  <c r="BI10" i="2"/>
  <c r="BJ10" i="2"/>
  <c r="BK10" i="2"/>
  <c r="BL10" i="2"/>
  <c r="BM10" i="2"/>
  <c r="BN10" i="2"/>
  <c r="BO10" i="2"/>
  <c r="BP10" i="2"/>
  <c r="BQ10" i="2"/>
  <c r="BR10" i="2"/>
  <c r="BS10" i="2"/>
  <c r="BT10" i="2"/>
  <c r="BU10" i="2"/>
  <c r="BV10" i="2"/>
  <c r="BW10" i="2"/>
  <c r="BX10" i="2"/>
  <c r="BY10" i="2"/>
  <c r="BZ10" i="2"/>
  <c r="CA10" i="2"/>
  <c r="CB10" i="2"/>
  <c r="CC10" i="2"/>
  <c r="CD10" i="2"/>
  <c r="CE10" i="2"/>
  <c r="CF10" i="2"/>
  <c r="B11" i="2"/>
  <c r="C11" i="2"/>
  <c r="D11" i="2"/>
  <c r="E11" i="2"/>
  <c r="F11" i="2"/>
  <c r="G11" i="2"/>
  <c r="H11" i="2"/>
  <c r="I11" i="2"/>
  <c r="J11" i="2"/>
  <c r="K11" i="2"/>
  <c r="L11" i="2"/>
  <c r="M11" i="2"/>
  <c r="N11" i="2"/>
  <c r="O11" i="2"/>
  <c r="P11" i="2"/>
  <c r="Q11" i="2"/>
  <c r="R11" i="2"/>
  <c r="S11" i="2"/>
  <c r="T11" i="2"/>
  <c r="U11" i="2"/>
  <c r="V11" i="2"/>
  <c r="W11" i="2"/>
  <c r="X11" i="2"/>
  <c r="Y11" i="2"/>
  <c r="Z11" i="2"/>
  <c r="AA11" i="2"/>
  <c r="AB11" i="2"/>
  <c r="AC11" i="2"/>
  <c r="AD11" i="2"/>
  <c r="AE11" i="2"/>
  <c r="AF11" i="2"/>
  <c r="AG11" i="2"/>
  <c r="AH11" i="2"/>
  <c r="AI11" i="2"/>
  <c r="AJ11" i="2"/>
  <c r="AK11" i="2"/>
  <c r="AL11" i="2"/>
  <c r="AM11" i="2"/>
  <c r="AN11" i="2"/>
  <c r="AO11" i="2"/>
  <c r="AP11" i="2"/>
  <c r="AQ11" i="2"/>
  <c r="AR11" i="2"/>
  <c r="AS11" i="2"/>
  <c r="AT11" i="2"/>
  <c r="AU11" i="2"/>
  <c r="AV11" i="2"/>
  <c r="AW11" i="2"/>
  <c r="AX11" i="2"/>
  <c r="AY11" i="2"/>
  <c r="AZ11" i="2"/>
  <c r="BA11" i="2"/>
  <c r="BB11" i="2"/>
  <c r="BC11" i="2"/>
  <c r="BD11" i="2"/>
  <c r="BE11" i="2"/>
  <c r="BF11" i="2"/>
  <c r="BG11" i="2"/>
  <c r="BH11" i="2"/>
  <c r="BI11" i="2"/>
  <c r="BJ11" i="2"/>
  <c r="BK11" i="2"/>
  <c r="BL11" i="2"/>
  <c r="BM11" i="2"/>
  <c r="BN11" i="2"/>
  <c r="BO11" i="2"/>
  <c r="BP11" i="2"/>
  <c r="BQ11" i="2"/>
  <c r="BR11" i="2"/>
  <c r="BS11" i="2"/>
  <c r="BT11" i="2"/>
  <c r="BU11" i="2"/>
  <c r="BV11" i="2"/>
  <c r="BW11" i="2"/>
  <c r="BX11" i="2"/>
  <c r="BY11" i="2"/>
  <c r="BZ11" i="2"/>
  <c r="CA11" i="2"/>
  <c r="CB11" i="2"/>
  <c r="CC11" i="2"/>
  <c r="CD11" i="2"/>
  <c r="CE11" i="2"/>
  <c r="CF11" i="2"/>
  <c r="B12" i="2"/>
  <c r="C12" i="2"/>
  <c r="D12" i="2"/>
  <c r="E12" i="2"/>
  <c r="F12" i="2"/>
  <c r="G12" i="2"/>
  <c r="H12" i="2"/>
  <c r="I12" i="2"/>
  <c r="J12" i="2"/>
  <c r="K12" i="2"/>
  <c r="L12" i="2"/>
  <c r="M12" i="2"/>
  <c r="N12" i="2"/>
  <c r="O12" i="2"/>
  <c r="P12" i="2"/>
  <c r="Q12" i="2"/>
  <c r="R12" i="2"/>
  <c r="S12" i="2"/>
  <c r="T12" i="2"/>
  <c r="U12" i="2"/>
  <c r="V12" i="2"/>
  <c r="W12" i="2"/>
  <c r="X12" i="2"/>
  <c r="Y12" i="2"/>
  <c r="Z12" i="2"/>
  <c r="AA12" i="2"/>
  <c r="AB12" i="2"/>
  <c r="AC12" i="2"/>
  <c r="AD12" i="2"/>
  <c r="AE12" i="2"/>
  <c r="AF12" i="2"/>
  <c r="AG12" i="2"/>
  <c r="AH12" i="2"/>
  <c r="AI12" i="2"/>
  <c r="AJ12" i="2"/>
  <c r="AK12" i="2"/>
  <c r="AL12" i="2"/>
  <c r="AM12" i="2"/>
  <c r="AN12" i="2"/>
  <c r="AO12" i="2"/>
  <c r="AP12" i="2"/>
  <c r="AQ12" i="2"/>
  <c r="AR12" i="2"/>
  <c r="AS12" i="2"/>
  <c r="AT12" i="2"/>
  <c r="AU12" i="2"/>
  <c r="AV12" i="2"/>
  <c r="AW12" i="2"/>
  <c r="AX12" i="2"/>
  <c r="AY12" i="2"/>
  <c r="AZ12" i="2"/>
  <c r="BA12" i="2"/>
  <c r="BB12" i="2"/>
  <c r="BC12" i="2"/>
  <c r="BD12" i="2"/>
  <c r="BE12" i="2"/>
  <c r="BF12" i="2"/>
  <c r="BG12" i="2"/>
  <c r="BH12" i="2"/>
  <c r="BI12" i="2"/>
  <c r="BJ12" i="2"/>
  <c r="BK12" i="2"/>
  <c r="BL12" i="2"/>
  <c r="BM12" i="2"/>
  <c r="BN12" i="2"/>
  <c r="BO12" i="2"/>
  <c r="BP12" i="2"/>
  <c r="BQ12" i="2"/>
  <c r="BR12" i="2"/>
  <c r="BS12" i="2"/>
  <c r="BT12" i="2"/>
  <c r="BU12" i="2"/>
  <c r="BV12" i="2"/>
  <c r="BW12" i="2"/>
  <c r="BX12" i="2"/>
  <c r="BY12" i="2"/>
  <c r="BZ12" i="2"/>
  <c r="CA12" i="2"/>
  <c r="CB12" i="2"/>
  <c r="CC12" i="2"/>
  <c r="CD12" i="2"/>
  <c r="CE12" i="2"/>
  <c r="CF12" i="2"/>
  <c r="B13" i="2"/>
  <c r="C13" i="2"/>
  <c r="D13" i="2"/>
  <c r="E13" i="2"/>
  <c r="F13" i="2"/>
  <c r="G13" i="2"/>
  <c r="H13" i="2"/>
  <c r="I13" i="2"/>
  <c r="J13" i="2"/>
  <c r="K13" i="2"/>
  <c r="L13" i="2"/>
  <c r="M13" i="2"/>
  <c r="N13" i="2"/>
  <c r="O13" i="2"/>
  <c r="P13" i="2"/>
  <c r="Q13" i="2"/>
  <c r="R13" i="2"/>
  <c r="S13" i="2"/>
  <c r="T13" i="2"/>
  <c r="U13" i="2"/>
  <c r="V13" i="2"/>
  <c r="W13" i="2"/>
  <c r="X13" i="2"/>
  <c r="Y13" i="2"/>
  <c r="Z13" i="2"/>
  <c r="AA13" i="2"/>
  <c r="AB13" i="2"/>
  <c r="AC13" i="2"/>
  <c r="AD13" i="2"/>
  <c r="AE13" i="2"/>
  <c r="AF13" i="2"/>
  <c r="AG13" i="2"/>
  <c r="AH13" i="2"/>
  <c r="AI13" i="2"/>
  <c r="AJ13" i="2"/>
  <c r="AK13" i="2"/>
  <c r="AL13" i="2"/>
  <c r="AM13" i="2"/>
  <c r="AN13" i="2"/>
  <c r="AO13" i="2"/>
  <c r="AP13" i="2"/>
  <c r="AQ13" i="2"/>
  <c r="AR13" i="2"/>
  <c r="AS13" i="2"/>
  <c r="AT13" i="2"/>
  <c r="AU13" i="2"/>
  <c r="AV13" i="2"/>
  <c r="AW13" i="2"/>
  <c r="AX13" i="2"/>
  <c r="AY13" i="2"/>
  <c r="AZ13" i="2"/>
  <c r="BA13" i="2"/>
  <c r="BB13" i="2"/>
  <c r="BC13" i="2"/>
  <c r="BD13" i="2"/>
  <c r="BE13" i="2"/>
  <c r="BF13" i="2"/>
  <c r="BG13" i="2"/>
  <c r="BH13" i="2"/>
  <c r="BI13" i="2"/>
  <c r="BJ13" i="2"/>
  <c r="BK13" i="2"/>
  <c r="BL13" i="2"/>
  <c r="BM13" i="2"/>
  <c r="BN13" i="2"/>
  <c r="BO13" i="2"/>
  <c r="BP13" i="2"/>
  <c r="BQ13" i="2"/>
  <c r="BR13" i="2"/>
  <c r="BS13" i="2"/>
  <c r="BT13" i="2"/>
  <c r="BU13" i="2"/>
  <c r="BV13" i="2"/>
  <c r="BW13" i="2"/>
  <c r="BX13" i="2"/>
  <c r="BY13" i="2"/>
  <c r="BZ13" i="2"/>
  <c r="CA13" i="2"/>
  <c r="CB13" i="2"/>
  <c r="CC13" i="2"/>
  <c r="CD13" i="2"/>
  <c r="CE13" i="2"/>
  <c r="CF13" i="2"/>
  <c r="B14" i="2"/>
  <c r="C14" i="2"/>
  <c r="D14" i="2"/>
  <c r="E14" i="2"/>
  <c r="F14" i="2"/>
  <c r="G14" i="2"/>
  <c r="H14" i="2"/>
  <c r="I14" i="2"/>
  <c r="J14" i="2"/>
  <c r="K14" i="2"/>
  <c r="L14" i="2"/>
  <c r="M14" i="2"/>
  <c r="N14" i="2"/>
  <c r="O14" i="2"/>
  <c r="P14" i="2"/>
  <c r="Q14" i="2"/>
  <c r="R14" i="2"/>
  <c r="S14" i="2"/>
  <c r="T14" i="2"/>
  <c r="U14" i="2"/>
  <c r="V14" i="2"/>
  <c r="W14" i="2"/>
  <c r="X14" i="2"/>
  <c r="Y14" i="2"/>
  <c r="Z14" i="2"/>
  <c r="AA14" i="2"/>
  <c r="AB14" i="2"/>
  <c r="AC14" i="2"/>
  <c r="AD14" i="2"/>
  <c r="AE14" i="2"/>
  <c r="AF14" i="2"/>
  <c r="AG14" i="2"/>
  <c r="AH14" i="2"/>
  <c r="AI14" i="2"/>
  <c r="AJ14" i="2"/>
  <c r="AK14" i="2"/>
  <c r="AL14" i="2"/>
  <c r="AM14" i="2"/>
  <c r="AN14" i="2"/>
  <c r="AO14" i="2"/>
  <c r="AP14" i="2"/>
  <c r="AQ14" i="2"/>
  <c r="AR14" i="2"/>
  <c r="AS14" i="2"/>
  <c r="AT14" i="2"/>
  <c r="AU14" i="2"/>
  <c r="AV14" i="2"/>
  <c r="AW14" i="2"/>
  <c r="AX14" i="2"/>
  <c r="AY14" i="2"/>
  <c r="AZ14" i="2"/>
  <c r="BA14" i="2"/>
  <c r="BB14" i="2"/>
  <c r="BC14" i="2"/>
  <c r="BD14" i="2"/>
  <c r="BE14" i="2"/>
  <c r="BF14" i="2"/>
  <c r="BG14" i="2"/>
  <c r="BH14" i="2"/>
  <c r="BI14" i="2"/>
  <c r="BJ14" i="2"/>
  <c r="BK14" i="2"/>
  <c r="BL14" i="2"/>
  <c r="BM14" i="2"/>
  <c r="BN14" i="2"/>
  <c r="BO14" i="2"/>
  <c r="BP14" i="2"/>
  <c r="BQ14" i="2"/>
  <c r="BR14" i="2"/>
  <c r="BS14" i="2"/>
  <c r="BT14" i="2"/>
  <c r="BU14" i="2"/>
  <c r="BV14" i="2"/>
  <c r="BW14" i="2"/>
  <c r="BX14" i="2"/>
  <c r="BY14" i="2"/>
  <c r="BZ14" i="2"/>
  <c r="CA14" i="2"/>
  <c r="CB14" i="2"/>
  <c r="CC14" i="2"/>
  <c r="CD14" i="2"/>
  <c r="CE14" i="2"/>
  <c r="CF14" i="2"/>
  <c r="B15" i="2"/>
  <c r="C15" i="2"/>
  <c r="D15" i="2"/>
  <c r="E15" i="2"/>
  <c r="F15" i="2"/>
  <c r="G15" i="2"/>
  <c r="H15" i="2"/>
  <c r="I15" i="2"/>
  <c r="J15" i="2"/>
  <c r="K15" i="2"/>
  <c r="L15" i="2"/>
  <c r="M15" i="2"/>
  <c r="N15" i="2"/>
  <c r="O15" i="2"/>
  <c r="P15" i="2"/>
  <c r="Q15" i="2"/>
  <c r="R15" i="2"/>
  <c r="S15" i="2"/>
  <c r="T15" i="2"/>
  <c r="U15" i="2"/>
  <c r="V15" i="2"/>
  <c r="W15" i="2"/>
  <c r="X15" i="2"/>
  <c r="Y15" i="2"/>
  <c r="Z15" i="2"/>
  <c r="AA15" i="2"/>
  <c r="AB15" i="2"/>
  <c r="AC15" i="2"/>
  <c r="AD15" i="2"/>
  <c r="AE15" i="2"/>
  <c r="AF15" i="2"/>
  <c r="AG15" i="2"/>
  <c r="AH15" i="2"/>
  <c r="AI15" i="2"/>
  <c r="AJ15" i="2"/>
  <c r="AK15" i="2"/>
  <c r="AL15" i="2"/>
  <c r="AM15" i="2"/>
  <c r="AN15" i="2"/>
  <c r="AO15" i="2"/>
  <c r="AP15" i="2"/>
  <c r="AQ15" i="2"/>
  <c r="AR15" i="2"/>
  <c r="AS15" i="2"/>
  <c r="AT15" i="2"/>
  <c r="AU15" i="2"/>
  <c r="AV15" i="2"/>
  <c r="AW15" i="2"/>
  <c r="AX15" i="2"/>
  <c r="AY15" i="2"/>
  <c r="AZ15" i="2"/>
  <c r="BA15" i="2"/>
  <c r="BB15" i="2"/>
  <c r="BC15" i="2"/>
  <c r="BD15" i="2"/>
  <c r="BE15" i="2"/>
  <c r="BF15" i="2"/>
  <c r="BG15" i="2"/>
  <c r="BH15" i="2"/>
  <c r="BI15" i="2"/>
  <c r="BJ15" i="2"/>
  <c r="BK15" i="2"/>
  <c r="BL15" i="2"/>
  <c r="BM15" i="2"/>
  <c r="BN15" i="2"/>
  <c r="BO15" i="2"/>
  <c r="BP15" i="2"/>
  <c r="BQ15" i="2"/>
  <c r="BR15" i="2"/>
  <c r="BS15" i="2"/>
  <c r="BT15" i="2"/>
  <c r="BU15" i="2"/>
  <c r="BV15" i="2"/>
  <c r="BW15" i="2"/>
  <c r="BX15" i="2"/>
  <c r="BY15" i="2"/>
  <c r="BZ15" i="2"/>
  <c r="CA15" i="2"/>
  <c r="CB15" i="2"/>
  <c r="CC15" i="2"/>
  <c r="CD15" i="2"/>
  <c r="CE15" i="2"/>
  <c r="CF15" i="2"/>
  <c r="B16" i="2"/>
  <c r="C16" i="2"/>
  <c r="D16" i="2"/>
  <c r="E16" i="2"/>
  <c r="F16" i="2"/>
  <c r="G16" i="2"/>
  <c r="H16" i="2"/>
  <c r="I16" i="2"/>
  <c r="J16" i="2"/>
  <c r="K16" i="2"/>
  <c r="L16" i="2"/>
  <c r="M16" i="2"/>
  <c r="N16" i="2"/>
  <c r="O16" i="2"/>
  <c r="P16" i="2"/>
  <c r="Q16" i="2"/>
  <c r="R16" i="2"/>
  <c r="S16" i="2"/>
  <c r="T16" i="2"/>
  <c r="U16" i="2"/>
  <c r="V16" i="2"/>
  <c r="W16" i="2"/>
  <c r="X16" i="2"/>
  <c r="Y16" i="2"/>
  <c r="Z16" i="2"/>
  <c r="AA16" i="2"/>
  <c r="AB16" i="2"/>
  <c r="AC16" i="2"/>
  <c r="AD16" i="2"/>
  <c r="AE16" i="2"/>
  <c r="AF16" i="2"/>
  <c r="AG16" i="2"/>
  <c r="AH16" i="2"/>
  <c r="AI16" i="2"/>
  <c r="AJ16" i="2"/>
  <c r="AK16" i="2"/>
  <c r="AL16" i="2"/>
  <c r="AM16" i="2"/>
  <c r="AN16" i="2"/>
  <c r="AO16" i="2"/>
  <c r="AP16" i="2"/>
  <c r="AQ16" i="2"/>
  <c r="AR16" i="2"/>
  <c r="AS16" i="2"/>
  <c r="AT16" i="2"/>
  <c r="AU16" i="2"/>
  <c r="AV16" i="2"/>
  <c r="AW16" i="2"/>
  <c r="AX16" i="2"/>
  <c r="AY16" i="2"/>
  <c r="AZ16" i="2"/>
  <c r="BA16" i="2"/>
  <c r="BB16" i="2"/>
  <c r="BC16" i="2"/>
  <c r="BD16" i="2"/>
  <c r="BE16" i="2"/>
  <c r="BF16" i="2"/>
  <c r="BG16" i="2"/>
  <c r="BH16" i="2"/>
  <c r="BI16" i="2"/>
  <c r="BJ16" i="2"/>
  <c r="BK16" i="2"/>
  <c r="BL16" i="2"/>
  <c r="BM16" i="2"/>
  <c r="BN16" i="2"/>
  <c r="BO16" i="2"/>
  <c r="BP16" i="2"/>
  <c r="BQ16" i="2"/>
  <c r="BR16" i="2"/>
  <c r="BS16" i="2"/>
  <c r="BT16" i="2"/>
  <c r="BU16" i="2"/>
  <c r="BV16" i="2"/>
  <c r="BW16" i="2"/>
  <c r="BX16" i="2"/>
  <c r="BY16" i="2"/>
  <c r="BZ16" i="2"/>
  <c r="CA16" i="2"/>
  <c r="CB16" i="2"/>
  <c r="CC16" i="2"/>
  <c r="CD16" i="2"/>
  <c r="CE16" i="2"/>
  <c r="CF16" i="2"/>
  <c r="B17" i="2"/>
  <c r="C17" i="2"/>
  <c r="D17" i="2"/>
  <c r="E17" i="2"/>
  <c r="F17" i="2"/>
  <c r="G17" i="2"/>
  <c r="H17" i="2"/>
  <c r="I17" i="2"/>
  <c r="J17" i="2"/>
  <c r="K17" i="2"/>
  <c r="L17" i="2"/>
  <c r="M17" i="2"/>
  <c r="N17" i="2"/>
  <c r="O17" i="2"/>
  <c r="P17" i="2"/>
  <c r="Q17" i="2"/>
  <c r="R17" i="2"/>
  <c r="S17" i="2"/>
  <c r="T17" i="2"/>
  <c r="U17" i="2"/>
  <c r="V17" i="2"/>
  <c r="W17" i="2"/>
  <c r="X17" i="2"/>
  <c r="Y17" i="2"/>
  <c r="Z17" i="2"/>
  <c r="AA17" i="2"/>
  <c r="AB17" i="2"/>
  <c r="AC17" i="2"/>
  <c r="AD17" i="2"/>
  <c r="AE17" i="2"/>
  <c r="AF17" i="2"/>
  <c r="AG17" i="2"/>
  <c r="AH17" i="2"/>
  <c r="AI17" i="2"/>
  <c r="AJ17" i="2"/>
  <c r="AK17" i="2"/>
  <c r="AL17" i="2"/>
  <c r="AM17" i="2"/>
  <c r="AN17" i="2"/>
  <c r="AO17" i="2"/>
  <c r="AP17" i="2"/>
  <c r="AQ17" i="2"/>
  <c r="AR17" i="2"/>
  <c r="AS17" i="2"/>
  <c r="AT17" i="2"/>
  <c r="AU17" i="2"/>
  <c r="AV17" i="2"/>
  <c r="AW17" i="2"/>
  <c r="AX17" i="2"/>
  <c r="AY17" i="2"/>
  <c r="AZ17" i="2"/>
  <c r="BA17" i="2"/>
  <c r="BB17" i="2"/>
  <c r="BC17" i="2"/>
  <c r="BD17" i="2"/>
  <c r="BE17" i="2"/>
  <c r="BF17" i="2"/>
  <c r="BG17" i="2"/>
  <c r="BH17" i="2"/>
  <c r="BI17" i="2"/>
  <c r="BJ17" i="2"/>
  <c r="BK17" i="2"/>
  <c r="BL17" i="2"/>
  <c r="BM17" i="2"/>
  <c r="BN17" i="2"/>
  <c r="BO17" i="2"/>
  <c r="BP17" i="2"/>
  <c r="BQ17" i="2"/>
  <c r="BR17" i="2"/>
  <c r="BS17" i="2"/>
  <c r="BT17" i="2"/>
  <c r="BU17" i="2"/>
  <c r="BV17" i="2"/>
  <c r="BW17" i="2"/>
  <c r="BX17" i="2"/>
  <c r="BY17" i="2"/>
  <c r="BZ17" i="2"/>
  <c r="CA17" i="2"/>
  <c r="CB17" i="2"/>
  <c r="CC17" i="2"/>
  <c r="CD17" i="2"/>
  <c r="CE17" i="2"/>
  <c r="CF17" i="2"/>
  <c r="B18" i="2"/>
  <c r="C18" i="2"/>
  <c r="D18" i="2"/>
  <c r="E18" i="2"/>
  <c r="F18" i="2"/>
  <c r="G18" i="2"/>
  <c r="H18" i="2"/>
  <c r="I18" i="2"/>
  <c r="J18" i="2"/>
  <c r="K18" i="2"/>
  <c r="L18" i="2"/>
  <c r="M18" i="2"/>
  <c r="N18" i="2"/>
  <c r="O18" i="2"/>
  <c r="P18" i="2"/>
  <c r="Q18" i="2"/>
  <c r="R18" i="2"/>
  <c r="S18" i="2"/>
  <c r="T18" i="2"/>
  <c r="U18" i="2"/>
  <c r="V18" i="2"/>
  <c r="W18" i="2"/>
  <c r="X18" i="2"/>
  <c r="Y18" i="2"/>
  <c r="Z18" i="2"/>
  <c r="AA18" i="2"/>
  <c r="AB18" i="2"/>
  <c r="AC18" i="2"/>
  <c r="AD18" i="2"/>
  <c r="AE18" i="2"/>
  <c r="AF18" i="2"/>
  <c r="AG18" i="2"/>
  <c r="AH18" i="2"/>
  <c r="AI18" i="2"/>
  <c r="AJ18" i="2"/>
  <c r="AK18" i="2"/>
  <c r="AL18" i="2"/>
  <c r="AM18" i="2"/>
  <c r="AN18" i="2"/>
  <c r="AO18" i="2"/>
  <c r="AP18" i="2"/>
  <c r="AQ18" i="2"/>
  <c r="AR18" i="2"/>
  <c r="AS18" i="2"/>
  <c r="AT18" i="2"/>
  <c r="AU18" i="2"/>
  <c r="AV18" i="2"/>
  <c r="AW18" i="2"/>
  <c r="AX18" i="2"/>
  <c r="AY18" i="2"/>
  <c r="AZ18" i="2"/>
  <c r="BA18" i="2"/>
  <c r="BB18" i="2"/>
  <c r="BC18" i="2"/>
  <c r="BD18" i="2"/>
  <c r="BE18" i="2"/>
  <c r="BF18" i="2"/>
  <c r="BG18" i="2"/>
  <c r="BH18" i="2"/>
  <c r="BI18" i="2"/>
  <c r="BJ18" i="2"/>
  <c r="BK18" i="2"/>
  <c r="BL18" i="2"/>
  <c r="BM18" i="2"/>
  <c r="BN18" i="2"/>
  <c r="BO18" i="2"/>
  <c r="BP18" i="2"/>
  <c r="BQ18" i="2"/>
  <c r="BR18" i="2"/>
  <c r="BS18" i="2"/>
  <c r="BT18" i="2"/>
  <c r="BU18" i="2"/>
  <c r="BV18" i="2"/>
  <c r="BW18" i="2"/>
  <c r="BX18" i="2"/>
  <c r="BY18" i="2"/>
  <c r="BZ18" i="2"/>
  <c r="CA18" i="2"/>
  <c r="CB18" i="2"/>
  <c r="CC18" i="2"/>
  <c r="CD18" i="2"/>
  <c r="CE18" i="2"/>
  <c r="CF18" i="2"/>
  <c r="B19" i="2"/>
  <c r="C19" i="2"/>
  <c r="D19" i="2"/>
  <c r="E19" i="2"/>
  <c r="F19" i="2"/>
  <c r="G19" i="2"/>
  <c r="H19" i="2"/>
  <c r="I19" i="2"/>
  <c r="J19" i="2"/>
  <c r="K19" i="2"/>
  <c r="L19" i="2"/>
  <c r="M19" i="2"/>
  <c r="N19" i="2"/>
  <c r="O19" i="2"/>
  <c r="P19" i="2"/>
  <c r="Q19" i="2"/>
  <c r="R19" i="2"/>
  <c r="S19" i="2"/>
  <c r="T19" i="2"/>
  <c r="U19" i="2"/>
  <c r="V19" i="2"/>
  <c r="W19" i="2"/>
  <c r="X19" i="2"/>
  <c r="Y19" i="2"/>
  <c r="Z19" i="2"/>
  <c r="AA19" i="2"/>
  <c r="AB19" i="2"/>
  <c r="AC19" i="2"/>
  <c r="AD19" i="2"/>
  <c r="AE19" i="2"/>
  <c r="AF19" i="2"/>
  <c r="AG19" i="2"/>
  <c r="AH19" i="2"/>
  <c r="AI19" i="2"/>
  <c r="AJ19" i="2"/>
  <c r="AK19" i="2"/>
  <c r="AL19" i="2"/>
  <c r="AM19" i="2"/>
  <c r="AN19" i="2"/>
  <c r="AO19" i="2"/>
  <c r="AP19" i="2"/>
  <c r="AQ19" i="2"/>
  <c r="AR19" i="2"/>
  <c r="AS19" i="2"/>
  <c r="AT19" i="2"/>
  <c r="AU19" i="2"/>
  <c r="AV19" i="2"/>
  <c r="AW19" i="2"/>
  <c r="AX19" i="2"/>
  <c r="AY19" i="2"/>
  <c r="AZ19" i="2"/>
  <c r="BA19" i="2"/>
  <c r="BB19" i="2"/>
  <c r="BC19" i="2"/>
  <c r="BD19" i="2"/>
  <c r="BE19" i="2"/>
  <c r="BF19" i="2"/>
  <c r="BG19" i="2"/>
  <c r="BH19" i="2"/>
  <c r="BI19" i="2"/>
  <c r="BJ19" i="2"/>
  <c r="BK19" i="2"/>
  <c r="BL19" i="2"/>
  <c r="BM19" i="2"/>
  <c r="BN19" i="2"/>
  <c r="BO19" i="2"/>
  <c r="BP19" i="2"/>
  <c r="BQ19" i="2"/>
  <c r="BR19" i="2"/>
  <c r="BS19" i="2"/>
  <c r="BT19" i="2"/>
  <c r="BU19" i="2"/>
  <c r="BV19" i="2"/>
  <c r="BW19" i="2"/>
  <c r="BX19" i="2"/>
  <c r="BY19" i="2"/>
  <c r="BZ19" i="2"/>
  <c r="CA19" i="2"/>
  <c r="CB19" i="2"/>
  <c r="CC19" i="2"/>
  <c r="CD19" i="2"/>
  <c r="CE19" i="2"/>
  <c r="CF19" i="2"/>
  <c r="B20" i="2"/>
  <c r="C20" i="2"/>
  <c r="D20" i="2"/>
  <c r="E20" i="2"/>
  <c r="F20" i="2"/>
  <c r="G20" i="2"/>
  <c r="H20" i="2"/>
  <c r="I20" i="2"/>
  <c r="J20" i="2"/>
  <c r="K20" i="2"/>
  <c r="L20" i="2"/>
  <c r="M20" i="2"/>
  <c r="N20" i="2"/>
  <c r="O20" i="2"/>
  <c r="P20" i="2"/>
  <c r="Q20" i="2"/>
  <c r="R20" i="2"/>
  <c r="S20" i="2"/>
  <c r="T20" i="2"/>
  <c r="U20" i="2"/>
  <c r="V20" i="2"/>
  <c r="W20" i="2"/>
  <c r="X20" i="2"/>
  <c r="Y20" i="2"/>
  <c r="Z20" i="2"/>
  <c r="AA20" i="2"/>
  <c r="AB20" i="2"/>
  <c r="AC20" i="2"/>
  <c r="AD20" i="2"/>
  <c r="AE20" i="2"/>
  <c r="AF20" i="2"/>
  <c r="AG20" i="2"/>
  <c r="AH20" i="2"/>
  <c r="AI20" i="2"/>
  <c r="AJ20" i="2"/>
  <c r="AK20" i="2"/>
  <c r="AL20" i="2"/>
  <c r="AM20" i="2"/>
  <c r="AN20" i="2"/>
  <c r="AO20" i="2"/>
  <c r="AP20" i="2"/>
  <c r="AQ20" i="2"/>
  <c r="AR20" i="2"/>
  <c r="AS20" i="2"/>
  <c r="AT20" i="2"/>
  <c r="AU20" i="2"/>
  <c r="AV20" i="2"/>
  <c r="AW20" i="2"/>
  <c r="AX20" i="2"/>
  <c r="AY20" i="2"/>
  <c r="AZ20" i="2"/>
  <c r="BA20" i="2"/>
  <c r="BB20" i="2"/>
  <c r="BC20" i="2"/>
  <c r="BD20" i="2"/>
  <c r="BE20" i="2"/>
  <c r="BF20" i="2"/>
  <c r="BG20" i="2"/>
  <c r="BH20" i="2"/>
  <c r="BI20" i="2"/>
  <c r="BJ20" i="2"/>
  <c r="BK20" i="2"/>
  <c r="BL20" i="2"/>
  <c r="BM20" i="2"/>
  <c r="BN20" i="2"/>
  <c r="BO20" i="2"/>
  <c r="BP20" i="2"/>
  <c r="BQ20" i="2"/>
  <c r="BR20" i="2"/>
  <c r="BS20" i="2"/>
  <c r="BT20" i="2"/>
  <c r="BU20" i="2"/>
  <c r="BV20" i="2"/>
  <c r="BW20" i="2"/>
  <c r="BX20" i="2"/>
  <c r="BY20" i="2"/>
  <c r="BZ20" i="2"/>
  <c r="CA20" i="2"/>
  <c r="CB20" i="2"/>
  <c r="CC20" i="2"/>
  <c r="CD20" i="2"/>
  <c r="CE20" i="2"/>
  <c r="CF20" i="2"/>
  <c r="B21" i="2"/>
  <c r="C21" i="2"/>
  <c r="D21" i="2"/>
  <c r="E21" i="2"/>
  <c r="F21" i="2"/>
  <c r="G21" i="2"/>
  <c r="H21" i="2"/>
  <c r="I21" i="2"/>
  <c r="J21" i="2"/>
  <c r="K21" i="2"/>
  <c r="L21" i="2"/>
  <c r="M21" i="2"/>
  <c r="N21" i="2"/>
  <c r="O21" i="2"/>
  <c r="P21" i="2"/>
  <c r="Q21" i="2"/>
  <c r="R21" i="2"/>
  <c r="S21" i="2"/>
  <c r="T21" i="2"/>
  <c r="U21" i="2"/>
  <c r="V21" i="2"/>
  <c r="W21" i="2"/>
  <c r="X21" i="2"/>
  <c r="Y21" i="2"/>
  <c r="Z21" i="2"/>
  <c r="AA21" i="2"/>
  <c r="AB21" i="2"/>
  <c r="AC21" i="2"/>
  <c r="AD21" i="2"/>
  <c r="AE21" i="2"/>
  <c r="AF21" i="2"/>
  <c r="AG21" i="2"/>
  <c r="AH21" i="2"/>
  <c r="AI21" i="2"/>
  <c r="AJ21" i="2"/>
  <c r="AK21" i="2"/>
  <c r="AL21" i="2"/>
  <c r="AM21" i="2"/>
  <c r="AN21" i="2"/>
  <c r="AO21" i="2"/>
  <c r="AP21" i="2"/>
  <c r="AQ21" i="2"/>
  <c r="AR21" i="2"/>
  <c r="AS21" i="2"/>
  <c r="AT21" i="2"/>
  <c r="AU21" i="2"/>
  <c r="AV21" i="2"/>
  <c r="AW21" i="2"/>
  <c r="AX21" i="2"/>
  <c r="AY21" i="2"/>
  <c r="AZ21" i="2"/>
  <c r="BA21" i="2"/>
  <c r="BB21" i="2"/>
  <c r="BC21" i="2"/>
  <c r="BD21" i="2"/>
  <c r="BE21" i="2"/>
  <c r="BF21" i="2"/>
  <c r="BG21" i="2"/>
  <c r="BH21" i="2"/>
  <c r="BI21" i="2"/>
  <c r="BJ21" i="2"/>
  <c r="BK21" i="2"/>
  <c r="BL21" i="2"/>
  <c r="BM21" i="2"/>
  <c r="BN21" i="2"/>
  <c r="BO21" i="2"/>
  <c r="BP21" i="2"/>
  <c r="BQ21" i="2"/>
  <c r="BR21" i="2"/>
  <c r="BS21" i="2"/>
  <c r="BT21" i="2"/>
  <c r="BU21" i="2"/>
  <c r="BV21" i="2"/>
  <c r="BW21" i="2"/>
  <c r="BX21" i="2"/>
  <c r="BY21" i="2"/>
  <c r="BZ21" i="2"/>
  <c r="CA21" i="2"/>
  <c r="CB21" i="2"/>
  <c r="CC21" i="2"/>
  <c r="CD21" i="2"/>
  <c r="CE21" i="2"/>
  <c r="CF21" i="2"/>
  <c r="B22" i="2"/>
  <c r="C22" i="2"/>
  <c r="D22" i="2"/>
  <c r="E22" i="2"/>
  <c r="F22" i="2"/>
  <c r="G22" i="2"/>
  <c r="H22" i="2"/>
  <c r="I22" i="2"/>
  <c r="J22" i="2"/>
  <c r="K22" i="2"/>
  <c r="L22" i="2"/>
  <c r="M22" i="2"/>
  <c r="N22" i="2"/>
  <c r="O22" i="2"/>
  <c r="P22" i="2"/>
  <c r="Q22" i="2"/>
  <c r="R22" i="2"/>
  <c r="S22" i="2"/>
  <c r="T22" i="2"/>
  <c r="U22" i="2"/>
  <c r="V22" i="2"/>
  <c r="W22" i="2"/>
  <c r="X22" i="2"/>
  <c r="Y22" i="2"/>
  <c r="Z22" i="2"/>
  <c r="AA22" i="2"/>
  <c r="AB22" i="2"/>
  <c r="AC22" i="2"/>
  <c r="AD22" i="2"/>
  <c r="AE22" i="2"/>
  <c r="AF22" i="2"/>
  <c r="AG22" i="2"/>
  <c r="AH22" i="2"/>
  <c r="AI22" i="2"/>
  <c r="AJ22" i="2"/>
  <c r="AK22" i="2"/>
  <c r="AL22" i="2"/>
  <c r="AM22" i="2"/>
  <c r="AN22" i="2"/>
  <c r="AO22" i="2"/>
  <c r="AP22" i="2"/>
  <c r="AQ22" i="2"/>
  <c r="AR22" i="2"/>
  <c r="AS22" i="2"/>
  <c r="AT22" i="2"/>
  <c r="AU22" i="2"/>
  <c r="AV22" i="2"/>
  <c r="AW22" i="2"/>
  <c r="AX22" i="2"/>
  <c r="AY22" i="2"/>
  <c r="AZ22" i="2"/>
  <c r="BA22" i="2"/>
  <c r="BB22" i="2"/>
  <c r="BC22" i="2"/>
  <c r="BD22" i="2"/>
  <c r="BE22" i="2"/>
  <c r="BF22" i="2"/>
  <c r="BG22" i="2"/>
  <c r="BH22" i="2"/>
  <c r="BI22" i="2"/>
  <c r="BJ22" i="2"/>
  <c r="BK22" i="2"/>
  <c r="BL22" i="2"/>
  <c r="BM22" i="2"/>
  <c r="BN22" i="2"/>
  <c r="BO22" i="2"/>
  <c r="BP22" i="2"/>
  <c r="BQ22" i="2"/>
  <c r="BR22" i="2"/>
  <c r="BS22" i="2"/>
  <c r="BT22" i="2"/>
  <c r="BU22" i="2"/>
  <c r="BV22" i="2"/>
  <c r="BW22" i="2"/>
  <c r="BX22" i="2"/>
  <c r="BY22" i="2"/>
  <c r="BZ22" i="2"/>
  <c r="CA22" i="2"/>
  <c r="CB22" i="2"/>
  <c r="CC22" i="2"/>
  <c r="CD22" i="2"/>
  <c r="CE22" i="2"/>
  <c r="CF22" i="2"/>
  <c r="B23" i="2"/>
  <c r="C23" i="2"/>
  <c r="D23" i="2"/>
  <c r="E23" i="2"/>
  <c r="F23" i="2"/>
  <c r="G23" i="2"/>
  <c r="H23" i="2"/>
  <c r="I23" i="2"/>
  <c r="J23" i="2"/>
  <c r="K23" i="2"/>
  <c r="L23" i="2"/>
  <c r="M23" i="2"/>
  <c r="N23" i="2"/>
  <c r="O23" i="2"/>
  <c r="P23" i="2"/>
  <c r="Q23" i="2"/>
  <c r="R23" i="2"/>
  <c r="S23" i="2"/>
  <c r="T23" i="2"/>
  <c r="U23" i="2"/>
  <c r="V23" i="2"/>
  <c r="W23" i="2"/>
  <c r="X23" i="2"/>
  <c r="Y23" i="2"/>
  <c r="Z23" i="2"/>
  <c r="AA23" i="2"/>
  <c r="AB23" i="2"/>
  <c r="AC23" i="2"/>
  <c r="AD23" i="2"/>
  <c r="AE23" i="2"/>
  <c r="AF23" i="2"/>
  <c r="AG23" i="2"/>
  <c r="AH23" i="2"/>
  <c r="AI23" i="2"/>
  <c r="AJ23" i="2"/>
  <c r="AK23" i="2"/>
  <c r="AL23" i="2"/>
  <c r="AM23" i="2"/>
  <c r="AN23" i="2"/>
  <c r="AO23" i="2"/>
  <c r="AP23" i="2"/>
  <c r="AQ23" i="2"/>
  <c r="AR23" i="2"/>
  <c r="AS23" i="2"/>
  <c r="AT23" i="2"/>
  <c r="AU23" i="2"/>
  <c r="AV23" i="2"/>
  <c r="AW23" i="2"/>
  <c r="AX23" i="2"/>
  <c r="AY23" i="2"/>
  <c r="AZ23" i="2"/>
  <c r="BA23" i="2"/>
  <c r="BB23" i="2"/>
  <c r="BC23" i="2"/>
  <c r="BD23" i="2"/>
  <c r="BE23" i="2"/>
  <c r="BF23" i="2"/>
  <c r="BG23" i="2"/>
  <c r="BH23" i="2"/>
  <c r="BI23" i="2"/>
  <c r="BJ23" i="2"/>
  <c r="BK23" i="2"/>
  <c r="BL23" i="2"/>
  <c r="BM23" i="2"/>
  <c r="BN23" i="2"/>
  <c r="BO23" i="2"/>
  <c r="BP23" i="2"/>
  <c r="BQ23" i="2"/>
  <c r="BR23" i="2"/>
  <c r="BS23" i="2"/>
  <c r="BT23" i="2"/>
  <c r="BU23" i="2"/>
  <c r="BV23" i="2"/>
  <c r="BW23" i="2"/>
  <c r="BX23" i="2"/>
  <c r="BY23" i="2"/>
  <c r="BZ23" i="2"/>
  <c r="CA23" i="2"/>
  <c r="CB23" i="2"/>
  <c r="CC23" i="2"/>
  <c r="CD23" i="2"/>
  <c r="CE23" i="2"/>
  <c r="CF23" i="2"/>
  <c r="B24" i="2"/>
  <c r="C24" i="2"/>
  <c r="D24" i="2"/>
  <c r="E24" i="2"/>
  <c r="F24" i="2"/>
  <c r="G24" i="2"/>
  <c r="H24" i="2"/>
  <c r="I24" i="2"/>
  <c r="J24" i="2"/>
  <c r="K24" i="2"/>
  <c r="L24" i="2"/>
  <c r="M24" i="2"/>
  <c r="N24" i="2"/>
  <c r="O24" i="2"/>
  <c r="P24" i="2"/>
  <c r="Q24" i="2"/>
  <c r="R24" i="2"/>
  <c r="S24" i="2"/>
  <c r="T24" i="2"/>
  <c r="U24" i="2"/>
  <c r="V24" i="2"/>
  <c r="W24" i="2"/>
  <c r="X24" i="2"/>
  <c r="Y24" i="2"/>
  <c r="Z24" i="2"/>
  <c r="AA24" i="2"/>
  <c r="AB24" i="2"/>
  <c r="AC24" i="2"/>
  <c r="AD24" i="2"/>
  <c r="AE24" i="2"/>
  <c r="AF24" i="2"/>
  <c r="AG24" i="2"/>
  <c r="AH24" i="2"/>
  <c r="AI24" i="2"/>
  <c r="AJ24" i="2"/>
  <c r="AK24" i="2"/>
  <c r="AL24" i="2"/>
  <c r="AM24" i="2"/>
  <c r="AN24" i="2"/>
  <c r="AO24" i="2"/>
  <c r="AP24" i="2"/>
  <c r="AQ24" i="2"/>
  <c r="AR24" i="2"/>
  <c r="AS24" i="2"/>
  <c r="AT24" i="2"/>
  <c r="AU24" i="2"/>
  <c r="AV24" i="2"/>
  <c r="AW24" i="2"/>
  <c r="AX24" i="2"/>
  <c r="AY24" i="2"/>
  <c r="AZ24" i="2"/>
  <c r="BA24" i="2"/>
  <c r="BB24" i="2"/>
  <c r="BC24" i="2"/>
  <c r="BD24" i="2"/>
  <c r="BE24" i="2"/>
  <c r="BF24" i="2"/>
  <c r="BG24" i="2"/>
  <c r="BH24" i="2"/>
  <c r="BI24" i="2"/>
  <c r="BJ24" i="2"/>
  <c r="BK24" i="2"/>
  <c r="BL24" i="2"/>
  <c r="BM24" i="2"/>
  <c r="BN24" i="2"/>
  <c r="BO24" i="2"/>
  <c r="BP24" i="2"/>
  <c r="BQ24" i="2"/>
  <c r="BR24" i="2"/>
  <c r="BS24" i="2"/>
  <c r="BT24" i="2"/>
  <c r="BU24" i="2"/>
  <c r="BV24" i="2"/>
  <c r="BW24" i="2"/>
  <c r="BX24" i="2"/>
  <c r="BY24" i="2"/>
  <c r="BZ24" i="2"/>
  <c r="CA24" i="2"/>
  <c r="CB24" i="2"/>
  <c r="CC24" i="2"/>
  <c r="CD24" i="2"/>
  <c r="CE24" i="2"/>
  <c r="CF24" i="2"/>
  <c r="B25" i="2"/>
  <c r="C25" i="2"/>
  <c r="D25" i="2"/>
  <c r="E25" i="2"/>
  <c r="F25" i="2"/>
  <c r="G25" i="2"/>
  <c r="H25" i="2"/>
  <c r="I25" i="2"/>
  <c r="J25" i="2"/>
  <c r="K25" i="2"/>
  <c r="L25" i="2"/>
  <c r="M25" i="2"/>
  <c r="N25" i="2"/>
  <c r="O25" i="2"/>
  <c r="P25" i="2"/>
  <c r="Q25" i="2"/>
  <c r="R25" i="2"/>
  <c r="S25" i="2"/>
  <c r="T25" i="2"/>
  <c r="U25" i="2"/>
  <c r="V25" i="2"/>
  <c r="W25" i="2"/>
  <c r="X25" i="2"/>
  <c r="Y25" i="2"/>
  <c r="Z25" i="2"/>
  <c r="AA25" i="2"/>
  <c r="AB25" i="2"/>
  <c r="AC25" i="2"/>
  <c r="AD25" i="2"/>
  <c r="AE25" i="2"/>
  <c r="AF25" i="2"/>
  <c r="AG25" i="2"/>
  <c r="AH25" i="2"/>
  <c r="AI25" i="2"/>
  <c r="AJ25" i="2"/>
  <c r="AK25" i="2"/>
  <c r="AL25" i="2"/>
  <c r="AM25" i="2"/>
  <c r="AN25" i="2"/>
  <c r="AO25" i="2"/>
  <c r="AP25" i="2"/>
  <c r="AQ25" i="2"/>
  <c r="AR25" i="2"/>
  <c r="AS25" i="2"/>
  <c r="AT25" i="2"/>
  <c r="AU25" i="2"/>
  <c r="AV25" i="2"/>
  <c r="AW25" i="2"/>
  <c r="AX25" i="2"/>
  <c r="AY25" i="2"/>
  <c r="AZ25" i="2"/>
  <c r="BA25" i="2"/>
  <c r="BB25" i="2"/>
  <c r="BC25" i="2"/>
  <c r="BD25" i="2"/>
  <c r="BE25" i="2"/>
  <c r="BF25" i="2"/>
  <c r="BG25" i="2"/>
  <c r="BH25" i="2"/>
  <c r="BI25" i="2"/>
  <c r="BJ25" i="2"/>
  <c r="BK25" i="2"/>
  <c r="BL25" i="2"/>
  <c r="BM25" i="2"/>
  <c r="BN25" i="2"/>
  <c r="BO25" i="2"/>
  <c r="BP25" i="2"/>
  <c r="BQ25" i="2"/>
  <c r="BR25" i="2"/>
  <c r="BS25" i="2"/>
  <c r="BT25" i="2"/>
  <c r="BU25" i="2"/>
  <c r="BV25" i="2"/>
  <c r="BW25" i="2"/>
  <c r="BX25" i="2"/>
  <c r="BY25" i="2"/>
  <c r="BZ25" i="2"/>
  <c r="CA25" i="2"/>
  <c r="CB25" i="2"/>
  <c r="CC25" i="2"/>
  <c r="CD25" i="2"/>
  <c r="CE25" i="2"/>
  <c r="CF25" i="2"/>
  <c r="B26" i="2"/>
  <c r="C26" i="2"/>
  <c r="D26" i="2"/>
  <c r="E26" i="2"/>
  <c r="F26" i="2"/>
  <c r="G26" i="2"/>
  <c r="H26" i="2"/>
  <c r="I26" i="2"/>
  <c r="J26" i="2"/>
  <c r="K26" i="2"/>
  <c r="L26" i="2"/>
  <c r="M26" i="2"/>
  <c r="N26" i="2"/>
  <c r="O26" i="2"/>
  <c r="P26" i="2"/>
  <c r="Q26" i="2"/>
  <c r="R26" i="2"/>
  <c r="S26" i="2"/>
  <c r="T26" i="2"/>
  <c r="U26" i="2"/>
  <c r="V26" i="2"/>
  <c r="W26" i="2"/>
  <c r="X26" i="2"/>
  <c r="Y26" i="2"/>
  <c r="Z26" i="2"/>
  <c r="AA26" i="2"/>
  <c r="AB26" i="2"/>
  <c r="AC26" i="2"/>
  <c r="AD26" i="2"/>
  <c r="AE26" i="2"/>
  <c r="AF26" i="2"/>
  <c r="AG26" i="2"/>
  <c r="AH26" i="2"/>
  <c r="AI26" i="2"/>
  <c r="AJ26" i="2"/>
  <c r="AK26" i="2"/>
  <c r="AL26" i="2"/>
  <c r="AM26" i="2"/>
  <c r="AN26" i="2"/>
  <c r="AO26" i="2"/>
  <c r="AP26" i="2"/>
  <c r="AQ26" i="2"/>
  <c r="AR26" i="2"/>
  <c r="AS26" i="2"/>
  <c r="AT26" i="2"/>
  <c r="AU26" i="2"/>
  <c r="AV26" i="2"/>
  <c r="AW26" i="2"/>
  <c r="AX26" i="2"/>
  <c r="AY26" i="2"/>
  <c r="AZ26" i="2"/>
  <c r="BA26" i="2"/>
  <c r="BB26" i="2"/>
  <c r="BC26" i="2"/>
  <c r="BD26" i="2"/>
  <c r="BE26" i="2"/>
  <c r="BF26" i="2"/>
  <c r="BG26" i="2"/>
  <c r="BH26" i="2"/>
  <c r="BI26" i="2"/>
  <c r="BJ26" i="2"/>
  <c r="BK26" i="2"/>
  <c r="BL26" i="2"/>
  <c r="BM26" i="2"/>
  <c r="BN26" i="2"/>
  <c r="BO26" i="2"/>
  <c r="BP26" i="2"/>
  <c r="BQ26" i="2"/>
  <c r="BR26" i="2"/>
  <c r="BS26" i="2"/>
  <c r="BT26" i="2"/>
  <c r="BU26" i="2"/>
  <c r="BV26" i="2"/>
  <c r="BW26" i="2"/>
  <c r="BX26" i="2"/>
  <c r="BY26" i="2"/>
  <c r="BZ26" i="2"/>
  <c r="CA26" i="2"/>
  <c r="CB26" i="2"/>
  <c r="CC26" i="2"/>
  <c r="CD26" i="2"/>
  <c r="CE26" i="2"/>
  <c r="CF26" i="2"/>
  <c r="B27" i="2"/>
  <c r="C27" i="2"/>
  <c r="D27" i="2"/>
  <c r="E27" i="2"/>
  <c r="F27" i="2"/>
  <c r="G27" i="2"/>
  <c r="H27" i="2"/>
  <c r="I27" i="2"/>
  <c r="J27" i="2"/>
  <c r="K27" i="2"/>
  <c r="L27" i="2"/>
  <c r="M27" i="2"/>
  <c r="N27" i="2"/>
  <c r="O27" i="2"/>
  <c r="P27" i="2"/>
  <c r="Q27" i="2"/>
  <c r="R27" i="2"/>
  <c r="S27" i="2"/>
  <c r="T27" i="2"/>
  <c r="U27" i="2"/>
  <c r="V27" i="2"/>
  <c r="W27" i="2"/>
  <c r="X27" i="2"/>
  <c r="Y27" i="2"/>
  <c r="Z27" i="2"/>
  <c r="AA27" i="2"/>
  <c r="AB27" i="2"/>
  <c r="AC27" i="2"/>
  <c r="AD27" i="2"/>
  <c r="AE27" i="2"/>
  <c r="AF27" i="2"/>
  <c r="AG27" i="2"/>
  <c r="AH27" i="2"/>
  <c r="AI27" i="2"/>
  <c r="AJ27" i="2"/>
  <c r="AK27" i="2"/>
  <c r="AL27" i="2"/>
  <c r="AM27" i="2"/>
  <c r="AN27" i="2"/>
  <c r="AO27" i="2"/>
  <c r="AP27" i="2"/>
  <c r="AQ27" i="2"/>
  <c r="AR27" i="2"/>
  <c r="AS27" i="2"/>
  <c r="AT27" i="2"/>
  <c r="AU27" i="2"/>
  <c r="AV27" i="2"/>
  <c r="AW27" i="2"/>
  <c r="AX27" i="2"/>
  <c r="AY27" i="2"/>
  <c r="AZ27" i="2"/>
  <c r="BA27" i="2"/>
  <c r="BB27" i="2"/>
  <c r="BC27" i="2"/>
  <c r="BD27" i="2"/>
  <c r="BE27" i="2"/>
  <c r="BF27" i="2"/>
  <c r="BG27" i="2"/>
  <c r="BH27" i="2"/>
  <c r="BI27" i="2"/>
  <c r="BJ27" i="2"/>
  <c r="BK27" i="2"/>
  <c r="BL27" i="2"/>
  <c r="BM27" i="2"/>
  <c r="BN27" i="2"/>
  <c r="BO27" i="2"/>
  <c r="BP27" i="2"/>
  <c r="BQ27" i="2"/>
  <c r="BR27" i="2"/>
  <c r="BS27" i="2"/>
  <c r="BT27" i="2"/>
  <c r="BU27" i="2"/>
  <c r="BV27" i="2"/>
  <c r="BW27" i="2"/>
  <c r="BX27" i="2"/>
  <c r="BY27" i="2"/>
  <c r="BZ27" i="2"/>
  <c r="CA27" i="2"/>
  <c r="CB27" i="2"/>
  <c r="CC27" i="2"/>
  <c r="CD27" i="2"/>
  <c r="CE27" i="2"/>
  <c r="CF27" i="2"/>
  <c r="B28" i="2"/>
  <c r="C28" i="2"/>
  <c r="D28" i="2"/>
  <c r="E28" i="2"/>
  <c r="F28" i="2"/>
  <c r="G28" i="2"/>
  <c r="H28" i="2"/>
  <c r="I28" i="2"/>
  <c r="J28" i="2"/>
  <c r="K28" i="2"/>
  <c r="L28" i="2"/>
  <c r="M28" i="2"/>
  <c r="N28" i="2"/>
  <c r="O28" i="2"/>
  <c r="P28" i="2"/>
  <c r="Q28" i="2"/>
  <c r="R28" i="2"/>
  <c r="S28" i="2"/>
  <c r="T28" i="2"/>
  <c r="U28" i="2"/>
  <c r="V28" i="2"/>
  <c r="W28" i="2"/>
  <c r="X28" i="2"/>
  <c r="Y28" i="2"/>
  <c r="Z28" i="2"/>
  <c r="AA28" i="2"/>
  <c r="AB28" i="2"/>
  <c r="AC28" i="2"/>
  <c r="AD28" i="2"/>
  <c r="AE28" i="2"/>
  <c r="AF28" i="2"/>
  <c r="AG28" i="2"/>
  <c r="AH28" i="2"/>
  <c r="AI28" i="2"/>
  <c r="AJ28" i="2"/>
  <c r="AK28" i="2"/>
  <c r="AL28" i="2"/>
  <c r="AM28" i="2"/>
  <c r="AN28" i="2"/>
  <c r="AO28" i="2"/>
  <c r="AP28" i="2"/>
  <c r="AQ28" i="2"/>
  <c r="AR28" i="2"/>
  <c r="AS28" i="2"/>
  <c r="AT28" i="2"/>
  <c r="AU28" i="2"/>
  <c r="AV28" i="2"/>
  <c r="AW28" i="2"/>
  <c r="AX28" i="2"/>
  <c r="AY28" i="2"/>
  <c r="AZ28" i="2"/>
  <c r="BA28" i="2"/>
  <c r="BB28" i="2"/>
  <c r="BC28" i="2"/>
  <c r="BD28" i="2"/>
  <c r="BE28" i="2"/>
  <c r="BF28" i="2"/>
  <c r="BG28" i="2"/>
  <c r="BH28" i="2"/>
  <c r="BI28" i="2"/>
  <c r="BJ28" i="2"/>
  <c r="BK28" i="2"/>
  <c r="BL28" i="2"/>
  <c r="BM28" i="2"/>
  <c r="BN28" i="2"/>
  <c r="BO28" i="2"/>
  <c r="BP28" i="2"/>
  <c r="BQ28" i="2"/>
  <c r="BR28" i="2"/>
  <c r="BS28" i="2"/>
  <c r="BT28" i="2"/>
  <c r="BU28" i="2"/>
  <c r="BV28" i="2"/>
  <c r="BW28" i="2"/>
  <c r="BX28" i="2"/>
  <c r="BY28" i="2"/>
  <c r="BZ28" i="2"/>
  <c r="CA28" i="2"/>
  <c r="CB28" i="2"/>
  <c r="CC28" i="2"/>
  <c r="CD28" i="2"/>
  <c r="CE28" i="2"/>
  <c r="CF28" i="2"/>
  <c r="B29" i="2"/>
  <c r="C29" i="2"/>
  <c r="D29" i="2"/>
  <c r="E29" i="2"/>
  <c r="F29" i="2"/>
  <c r="G29" i="2"/>
  <c r="H29" i="2"/>
  <c r="I29" i="2"/>
  <c r="J29" i="2"/>
  <c r="K29" i="2"/>
  <c r="L29" i="2"/>
  <c r="M29" i="2"/>
  <c r="N29" i="2"/>
  <c r="O29" i="2"/>
  <c r="P29" i="2"/>
  <c r="Q29" i="2"/>
  <c r="R29" i="2"/>
  <c r="S29" i="2"/>
  <c r="T29" i="2"/>
  <c r="U29" i="2"/>
  <c r="V29" i="2"/>
  <c r="W29" i="2"/>
  <c r="X29" i="2"/>
  <c r="Y29" i="2"/>
  <c r="Z29" i="2"/>
  <c r="AA29" i="2"/>
  <c r="AB29" i="2"/>
  <c r="AC29" i="2"/>
  <c r="AD29" i="2"/>
  <c r="AE29" i="2"/>
  <c r="AF29" i="2"/>
  <c r="AG29" i="2"/>
  <c r="AH29" i="2"/>
  <c r="AI29" i="2"/>
  <c r="AJ29" i="2"/>
  <c r="AK29" i="2"/>
  <c r="AL29" i="2"/>
  <c r="AM29" i="2"/>
  <c r="AN29" i="2"/>
  <c r="AO29" i="2"/>
  <c r="AP29" i="2"/>
  <c r="AQ29" i="2"/>
  <c r="AR29" i="2"/>
  <c r="AS29" i="2"/>
  <c r="AT29" i="2"/>
  <c r="AU29" i="2"/>
  <c r="AV29" i="2"/>
  <c r="AW29" i="2"/>
  <c r="AX29" i="2"/>
  <c r="AY29" i="2"/>
  <c r="AZ29" i="2"/>
  <c r="BA29" i="2"/>
  <c r="BB29" i="2"/>
  <c r="BC29" i="2"/>
  <c r="BD29" i="2"/>
  <c r="BE29" i="2"/>
  <c r="BF29" i="2"/>
  <c r="BG29" i="2"/>
  <c r="BH29" i="2"/>
  <c r="BI29" i="2"/>
  <c r="BJ29" i="2"/>
  <c r="BK29" i="2"/>
  <c r="BL29" i="2"/>
  <c r="BM29" i="2"/>
  <c r="BN29" i="2"/>
  <c r="BO29" i="2"/>
  <c r="BP29" i="2"/>
  <c r="BQ29" i="2"/>
  <c r="BR29" i="2"/>
  <c r="BS29" i="2"/>
  <c r="BT29" i="2"/>
  <c r="BU29" i="2"/>
  <c r="BV29" i="2"/>
  <c r="BW29" i="2"/>
  <c r="BX29" i="2"/>
  <c r="BY29" i="2"/>
  <c r="BZ29" i="2"/>
  <c r="CA29" i="2"/>
  <c r="CB29" i="2"/>
  <c r="CC29" i="2"/>
  <c r="CD29" i="2"/>
  <c r="CE29" i="2"/>
  <c r="CF29" i="2"/>
  <c r="B30" i="2"/>
  <c r="C30" i="2"/>
  <c r="D30" i="2"/>
  <c r="E30" i="2"/>
  <c r="F30" i="2"/>
  <c r="G30" i="2"/>
  <c r="H30" i="2"/>
  <c r="I30" i="2"/>
  <c r="J30" i="2"/>
  <c r="K30" i="2"/>
  <c r="L30" i="2"/>
  <c r="M30" i="2"/>
  <c r="N30" i="2"/>
  <c r="O30" i="2"/>
  <c r="P30" i="2"/>
  <c r="Q30" i="2"/>
  <c r="R30" i="2"/>
  <c r="S30" i="2"/>
  <c r="T30" i="2"/>
  <c r="U30" i="2"/>
  <c r="V30" i="2"/>
  <c r="W30" i="2"/>
  <c r="X30" i="2"/>
  <c r="Y30" i="2"/>
  <c r="Z30" i="2"/>
  <c r="AA30" i="2"/>
  <c r="AB30" i="2"/>
  <c r="AC30" i="2"/>
  <c r="AD30" i="2"/>
  <c r="AE30" i="2"/>
  <c r="AF30" i="2"/>
  <c r="AG30" i="2"/>
  <c r="AH30" i="2"/>
  <c r="AI30" i="2"/>
  <c r="AJ30" i="2"/>
  <c r="AK30" i="2"/>
  <c r="AL30" i="2"/>
  <c r="AM30" i="2"/>
  <c r="AN30" i="2"/>
  <c r="AO30" i="2"/>
  <c r="AP30" i="2"/>
  <c r="AQ30" i="2"/>
  <c r="AR30" i="2"/>
  <c r="AS30" i="2"/>
  <c r="AT30" i="2"/>
  <c r="AU30" i="2"/>
  <c r="AV30" i="2"/>
  <c r="AW30" i="2"/>
  <c r="AX30" i="2"/>
  <c r="AY30" i="2"/>
  <c r="AZ30" i="2"/>
  <c r="BA30" i="2"/>
  <c r="BB30" i="2"/>
  <c r="BC30" i="2"/>
  <c r="BD30" i="2"/>
  <c r="BE30" i="2"/>
  <c r="BF30" i="2"/>
  <c r="BG30" i="2"/>
  <c r="BH30" i="2"/>
  <c r="BI30" i="2"/>
  <c r="BJ30" i="2"/>
  <c r="BK30" i="2"/>
  <c r="BL30" i="2"/>
  <c r="BM30" i="2"/>
  <c r="BN30" i="2"/>
  <c r="BO30" i="2"/>
  <c r="BP30" i="2"/>
  <c r="BQ30" i="2"/>
  <c r="BR30" i="2"/>
  <c r="BS30" i="2"/>
  <c r="BT30" i="2"/>
  <c r="BU30" i="2"/>
  <c r="BV30" i="2"/>
  <c r="BW30" i="2"/>
  <c r="BX30" i="2"/>
  <c r="BY30" i="2"/>
  <c r="BZ30" i="2"/>
  <c r="CA30" i="2"/>
  <c r="CB30" i="2"/>
  <c r="CC30" i="2"/>
  <c r="CD30" i="2"/>
  <c r="CE30" i="2"/>
  <c r="CF30" i="2"/>
  <c r="B31" i="2"/>
  <c r="C31" i="2"/>
  <c r="D31" i="2"/>
  <c r="E31" i="2"/>
  <c r="F31" i="2"/>
  <c r="G31" i="2"/>
  <c r="H31" i="2"/>
  <c r="I31" i="2"/>
  <c r="J31" i="2"/>
  <c r="K31" i="2"/>
  <c r="L31" i="2"/>
  <c r="M31" i="2"/>
  <c r="N31" i="2"/>
  <c r="O31" i="2"/>
  <c r="P31" i="2"/>
  <c r="Q31" i="2"/>
  <c r="R31" i="2"/>
  <c r="S31" i="2"/>
  <c r="T31" i="2"/>
  <c r="U31" i="2"/>
  <c r="V31" i="2"/>
  <c r="W31" i="2"/>
  <c r="X31" i="2"/>
  <c r="Y31" i="2"/>
  <c r="Z31" i="2"/>
  <c r="AA31" i="2"/>
  <c r="AB31" i="2"/>
  <c r="AC31" i="2"/>
  <c r="AD31" i="2"/>
  <c r="AE31" i="2"/>
  <c r="AF31" i="2"/>
  <c r="AG31" i="2"/>
  <c r="AH31" i="2"/>
  <c r="AI31" i="2"/>
  <c r="AJ31" i="2"/>
  <c r="AK31" i="2"/>
  <c r="AL31" i="2"/>
  <c r="AM31" i="2"/>
  <c r="AN31" i="2"/>
  <c r="AO31" i="2"/>
  <c r="AP31" i="2"/>
  <c r="AQ31" i="2"/>
  <c r="AR31" i="2"/>
  <c r="AS31" i="2"/>
  <c r="AT31" i="2"/>
  <c r="AU31" i="2"/>
  <c r="AV31" i="2"/>
  <c r="AW31" i="2"/>
  <c r="AX31" i="2"/>
  <c r="AY31" i="2"/>
  <c r="AZ31" i="2"/>
  <c r="BA31" i="2"/>
  <c r="BB31" i="2"/>
  <c r="BC31" i="2"/>
  <c r="BD31" i="2"/>
  <c r="BE31" i="2"/>
  <c r="BF31" i="2"/>
  <c r="BG31" i="2"/>
  <c r="BH31" i="2"/>
  <c r="BI31" i="2"/>
  <c r="BJ31" i="2"/>
  <c r="BK31" i="2"/>
  <c r="BL31" i="2"/>
  <c r="BM31" i="2"/>
  <c r="BN31" i="2"/>
  <c r="BO31" i="2"/>
  <c r="BP31" i="2"/>
  <c r="BQ31" i="2"/>
  <c r="BR31" i="2"/>
  <c r="BS31" i="2"/>
  <c r="BT31" i="2"/>
  <c r="BU31" i="2"/>
  <c r="BV31" i="2"/>
  <c r="BW31" i="2"/>
  <c r="BX31" i="2"/>
  <c r="BY31" i="2"/>
  <c r="BZ31" i="2"/>
  <c r="CA31" i="2"/>
  <c r="CB31" i="2"/>
  <c r="CC31" i="2"/>
  <c r="CD31" i="2"/>
  <c r="CE31" i="2"/>
  <c r="CF31" i="2"/>
  <c r="B32" i="2"/>
  <c r="C32" i="2"/>
  <c r="D32" i="2"/>
  <c r="E32" i="2"/>
  <c r="F32" i="2"/>
  <c r="G32" i="2"/>
  <c r="H32" i="2"/>
  <c r="I32" i="2"/>
  <c r="J32" i="2"/>
  <c r="K32" i="2"/>
  <c r="L32" i="2"/>
  <c r="M32" i="2"/>
  <c r="N32" i="2"/>
  <c r="O32" i="2"/>
  <c r="P32" i="2"/>
  <c r="Q32" i="2"/>
  <c r="R32" i="2"/>
  <c r="S32" i="2"/>
  <c r="T32" i="2"/>
  <c r="U32" i="2"/>
  <c r="V32" i="2"/>
  <c r="W32" i="2"/>
  <c r="X32" i="2"/>
  <c r="Y32" i="2"/>
  <c r="Z32" i="2"/>
  <c r="AA32" i="2"/>
  <c r="AB32" i="2"/>
  <c r="AC32" i="2"/>
  <c r="AD32" i="2"/>
  <c r="AE32" i="2"/>
  <c r="AF32" i="2"/>
  <c r="AG32" i="2"/>
  <c r="AH32" i="2"/>
  <c r="AI32" i="2"/>
  <c r="AJ32" i="2"/>
  <c r="AK32" i="2"/>
  <c r="AL32" i="2"/>
  <c r="AM32" i="2"/>
  <c r="AN32" i="2"/>
  <c r="AO32" i="2"/>
  <c r="AP32" i="2"/>
  <c r="AQ32" i="2"/>
  <c r="AR32" i="2"/>
  <c r="AS32" i="2"/>
  <c r="AT32" i="2"/>
  <c r="AU32" i="2"/>
  <c r="AV32" i="2"/>
  <c r="AW32" i="2"/>
  <c r="AX32" i="2"/>
  <c r="AY32" i="2"/>
  <c r="AZ32" i="2"/>
  <c r="BA32" i="2"/>
  <c r="BB32" i="2"/>
  <c r="BC32" i="2"/>
  <c r="BD32" i="2"/>
  <c r="BE32" i="2"/>
  <c r="BF32" i="2"/>
  <c r="BG32" i="2"/>
  <c r="BH32" i="2"/>
  <c r="BI32" i="2"/>
  <c r="BJ32" i="2"/>
  <c r="BK32" i="2"/>
  <c r="BL32" i="2"/>
  <c r="BM32" i="2"/>
  <c r="BN32" i="2"/>
  <c r="BO32" i="2"/>
  <c r="BP32" i="2"/>
  <c r="BQ32" i="2"/>
  <c r="BR32" i="2"/>
  <c r="BS32" i="2"/>
  <c r="BT32" i="2"/>
  <c r="BU32" i="2"/>
  <c r="BV32" i="2"/>
  <c r="BW32" i="2"/>
  <c r="BX32" i="2"/>
  <c r="BY32" i="2"/>
  <c r="BZ32" i="2"/>
  <c r="CA32" i="2"/>
  <c r="CB32" i="2"/>
  <c r="CC32" i="2"/>
  <c r="CD32" i="2"/>
  <c r="CE32" i="2"/>
  <c r="CF32" i="2"/>
  <c r="B33" i="2"/>
  <c r="C33" i="2"/>
  <c r="D33" i="2"/>
  <c r="E33" i="2"/>
  <c r="F33" i="2"/>
  <c r="G33" i="2"/>
  <c r="H33" i="2"/>
  <c r="I33" i="2"/>
  <c r="J33" i="2"/>
  <c r="K33" i="2"/>
  <c r="L33" i="2"/>
  <c r="M33" i="2"/>
  <c r="N33" i="2"/>
  <c r="O33" i="2"/>
  <c r="P33" i="2"/>
  <c r="Q33" i="2"/>
  <c r="R33" i="2"/>
  <c r="S33" i="2"/>
  <c r="T33" i="2"/>
  <c r="U33" i="2"/>
  <c r="V33" i="2"/>
  <c r="W33" i="2"/>
  <c r="X33" i="2"/>
  <c r="Y33" i="2"/>
  <c r="Z33" i="2"/>
  <c r="AA33" i="2"/>
  <c r="AB33" i="2"/>
  <c r="AC33" i="2"/>
  <c r="AD33" i="2"/>
  <c r="AE33" i="2"/>
  <c r="AF33" i="2"/>
  <c r="AG33" i="2"/>
  <c r="AH33" i="2"/>
  <c r="AI33" i="2"/>
  <c r="AJ33" i="2"/>
  <c r="AK33" i="2"/>
  <c r="AL33" i="2"/>
  <c r="AM33" i="2"/>
  <c r="AN33" i="2"/>
  <c r="AO33" i="2"/>
  <c r="AP33" i="2"/>
  <c r="AQ33" i="2"/>
  <c r="AR33" i="2"/>
  <c r="AS33" i="2"/>
  <c r="AT33" i="2"/>
  <c r="AU33" i="2"/>
  <c r="AV33" i="2"/>
  <c r="AW33" i="2"/>
  <c r="AX33" i="2"/>
  <c r="AY33" i="2"/>
  <c r="AZ33" i="2"/>
  <c r="BA33" i="2"/>
  <c r="BB33" i="2"/>
  <c r="BC33" i="2"/>
  <c r="BD33" i="2"/>
  <c r="BE33" i="2"/>
  <c r="BF33" i="2"/>
  <c r="BG33" i="2"/>
  <c r="BH33" i="2"/>
  <c r="BI33" i="2"/>
  <c r="BJ33" i="2"/>
  <c r="BK33" i="2"/>
  <c r="BL33" i="2"/>
  <c r="BM33" i="2"/>
  <c r="BN33" i="2"/>
  <c r="BO33" i="2"/>
  <c r="BP33" i="2"/>
  <c r="BQ33" i="2"/>
  <c r="BR33" i="2"/>
  <c r="BS33" i="2"/>
  <c r="BT33" i="2"/>
  <c r="BU33" i="2"/>
  <c r="BV33" i="2"/>
  <c r="BW33" i="2"/>
  <c r="BX33" i="2"/>
  <c r="BY33" i="2"/>
  <c r="BZ33" i="2"/>
  <c r="CA33" i="2"/>
  <c r="CB33" i="2"/>
  <c r="CC33" i="2"/>
  <c r="CD33" i="2"/>
  <c r="CE33" i="2"/>
  <c r="CF33" i="2"/>
  <c r="B34" i="2"/>
  <c r="C34" i="2"/>
  <c r="D34" i="2"/>
  <c r="E34" i="2"/>
  <c r="F34" i="2"/>
  <c r="G34" i="2"/>
  <c r="H34" i="2"/>
  <c r="I34" i="2"/>
  <c r="J34" i="2"/>
  <c r="K34" i="2"/>
  <c r="L34" i="2"/>
  <c r="M34" i="2"/>
  <c r="N34" i="2"/>
  <c r="O34" i="2"/>
  <c r="P34" i="2"/>
  <c r="Q34" i="2"/>
  <c r="R34" i="2"/>
  <c r="S34" i="2"/>
  <c r="T34" i="2"/>
  <c r="U34" i="2"/>
  <c r="V34" i="2"/>
  <c r="W34" i="2"/>
  <c r="X34" i="2"/>
  <c r="Y34" i="2"/>
  <c r="Z34" i="2"/>
  <c r="AA34" i="2"/>
  <c r="AB34" i="2"/>
  <c r="AC34" i="2"/>
  <c r="AD34" i="2"/>
  <c r="AE34" i="2"/>
  <c r="AF34" i="2"/>
  <c r="AG34" i="2"/>
  <c r="AH34" i="2"/>
  <c r="AI34" i="2"/>
  <c r="AJ34" i="2"/>
  <c r="AK34" i="2"/>
  <c r="AL34" i="2"/>
  <c r="AM34" i="2"/>
  <c r="AN34" i="2"/>
  <c r="AO34" i="2"/>
  <c r="AP34" i="2"/>
  <c r="AQ34" i="2"/>
  <c r="AR34" i="2"/>
  <c r="AS34" i="2"/>
  <c r="AT34" i="2"/>
  <c r="AU34" i="2"/>
  <c r="AV34" i="2"/>
  <c r="AW34" i="2"/>
  <c r="AX34" i="2"/>
  <c r="AY34" i="2"/>
  <c r="AZ34" i="2"/>
  <c r="BA34" i="2"/>
  <c r="BB34" i="2"/>
  <c r="BC34" i="2"/>
  <c r="BD34" i="2"/>
  <c r="BE34" i="2"/>
  <c r="BF34" i="2"/>
  <c r="BG34" i="2"/>
  <c r="BH34" i="2"/>
  <c r="BI34" i="2"/>
  <c r="BJ34" i="2"/>
  <c r="BK34" i="2"/>
  <c r="BL34" i="2"/>
  <c r="BM34" i="2"/>
  <c r="BN34" i="2"/>
  <c r="BO34" i="2"/>
  <c r="BP34" i="2"/>
  <c r="BQ34" i="2"/>
  <c r="BR34" i="2"/>
  <c r="BS34" i="2"/>
  <c r="BT34" i="2"/>
  <c r="BU34" i="2"/>
  <c r="BV34" i="2"/>
  <c r="BW34" i="2"/>
  <c r="BX34" i="2"/>
  <c r="BY34" i="2"/>
  <c r="BZ34" i="2"/>
  <c r="CA34" i="2"/>
  <c r="CB34" i="2"/>
  <c r="CC34" i="2"/>
  <c r="CD34" i="2"/>
  <c r="CE34" i="2"/>
  <c r="CF34" i="2"/>
  <c r="B35" i="2"/>
  <c r="C35" i="2"/>
  <c r="D35" i="2"/>
  <c r="E35" i="2"/>
  <c r="F35" i="2"/>
  <c r="G35" i="2"/>
  <c r="H35" i="2"/>
  <c r="I35" i="2"/>
  <c r="J35" i="2"/>
  <c r="K35" i="2"/>
  <c r="L35" i="2"/>
  <c r="M35" i="2"/>
  <c r="N35" i="2"/>
  <c r="O35" i="2"/>
  <c r="P35" i="2"/>
  <c r="Q35" i="2"/>
  <c r="R35" i="2"/>
  <c r="S35" i="2"/>
  <c r="T35" i="2"/>
  <c r="U35" i="2"/>
  <c r="V35" i="2"/>
  <c r="W35" i="2"/>
  <c r="X35" i="2"/>
  <c r="Y35" i="2"/>
  <c r="Z35" i="2"/>
  <c r="AA35" i="2"/>
  <c r="AB35" i="2"/>
  <c r="AC35" i="2"/>
  <c r="AD35" i="2"/>
  <c r="AE35" i="2"/>
  <c r="AF35" i="2"/>
  <c r="AG35" i="2"/>
  <c r="AH35" i="2"/>
  <c r="AI35" i="2"/>
  <c r="AJ35" i="2"/>
  <c r="AK35" i="2"/>
  <c r="AL35" i="2"/>
  <c r="AM35" i="2"/>
  <c r="AN35" i="2"/>
  <c r="AO35" i="2"/>
  <c r="AP35" i="2"/>
  <c r="AQ35" i="2"/>
  <c r="AR35" i="2"/>
  <c r="AS35" i="2"/>
  <c r="AT35" i="2"/>
  <c r="AU35" i="2"/>
  <c r="AV35" i="2"/>
  <c r="AW35" i="2"/>
  <c r="AX35" i="2"/>
  <c r="AY35" i="2"/>
  <c r="AZ35" i="2"/>
  <c r="BA35" i="2"/>
  <c r="BB35" i="2"/>
  <c r="BC35" i="2"/>
  <c r="BD35" i="2"/>
  <c r="BE35" i="2"/>
  <c r="BF35" i="2"/>
  <c r="BG35" i="2"/>
  <c r="BH35" i="2"/>
  <c r="BI35" i="2"/>
  <c r="BJ35" i="2"/>
  <c r="BK35" i="2"/>
  <c r="BL35" i="2"/>
  <c r="BM35" i="2"/>
  <c r="BN35" i="2"/>
  <c r="BO35" i="2"/>
  <c r="BP35" i="2"/>
  <c r="BQ35" i="2"/>
  <c r="BR35" i="2"/>
  <c r="BS35" i="2"/>
  <c r="BT35" i="2"/>
  <c r="BU35" i="2"/>
  <c r="BV35" i="2"/>
  <c r="BW35" i="2"/>
  <c r="BX35" i="2"/>
  <c r="BY35" i="2"/>
  <c r="BZ35" i="2"/>
  <c r="CA35" i="2"/>
  <c r="CB35" i="2"/>
  <c r="CC35" i="2"/>
  <c r="CD35" i="2"/>
  <c r="CE35" i="2"/>
  <c r="CF35" i="2"/>
  <c r="B36" i="2"/>
  <c r="C36" i="2"/>
  <c r="D36" i="2"/>
  <c r="E36" i="2"/>
  <c r="F36" i="2"/>
  <c r="G36" i="2"/>
  <c r="H36" i="2"/>
  <c r="I36" i="2"/>
  <c r="J36" i="2"/>
  <c r="K36" i="2"/>
  <c r="L36" i="2"/>
  <c r="M36" i="2"/>
  <c r="N36" i="2"/>
  <c r="O36" i="2"/>
  <c r="P36" i="2"/>
  <c r="Q36" i="2"/>
  <c r="R36" i="2"/>
  <c r="S36" i="2"/>
  <c r="T36" i="2"/>
  <c r="U36" i="2"/>
  <c r="V36" i="2"/>
  <c r="W36" i="2"/>
  <c r="X36" i="2"/>
  <c r="Y36" i="2"/>
  <c r="Z36" i="2"/>
  <c r="AA36" i="2"/>
  <c r="AB36" i="2"/>
  <c r="AC36" i="2"/>
  <c r="AD36" i="2"/>
  <c r="AE36" i="2"/>
  <c r="AF36" i="2"/>
  <c r="AG36" i="2"/>
  <c r="AH36" i="2"/>
  <c r="AI36" i="2"/>
  <c r="AJ36" i="2"/>
  <c r="AK36" i="2"/>
  <c r="AL36" i="2"/>
  <c r="AM36" i="2"/>
  <c r="AN36" i="2"/>
  <c r="AO36" i="2"/>
  <c r="AP36" i="2"/>
  <c r="AQ36" i="2"/>
  <c r="AR36" i="2"/>
  <c r="AS36" i="2"/>
  <c r="AT36" i="2"/>
  <c r="AU36" i="2"/>
  <c r="AV36" i="2"/>
  <c r="AW36" i="2"/>
  <c r="AX36" i="2"/>
  <c r="AY36" i="2"/>
  <c r="AZ36" i="2"/>
  <c r="BA36" i="2"/>
  <c r="BB36" i="2"/>
  <c r="BC36" i="2"/>
  <c r="BD36" i="2"/>
  <c r="BE36" i="2"/>
  <c r="BF36" i="2"/>
  <c r="BG36" i="2"/>
  <c r="BH36" i="2"/>
  <c r="BI36" i="2"/>
  <c r="BJ36" i="2"/>
  <c r="BK36" i="2"/>
  <c r="BL36" i="2"/>
  <c r="BM36" i="2"/>
  <c r="BN36" i="2"/>
  <c r="BO36" i="2"/>
  <c r="BP36" i="2"/>
  <c r="BQ36" i="2"/>
  <c r="BR36" i="2"/>
  <c r="BS36" i="2"/>
  <c r="BT36" i="2"/>
  <c r="BU36" i="2"/>
  <c r="BV36" i="2"/>
  <c r="BW36" i="2"/>
  <c r="BX36" i="2"/>
  <c r="BY36" i="2"/>
  <c r="BZ36" i="2"/>
  <c r="CA36" i="2"/>
  <c r="CB36" i="2"/>
  <c r="CC36" i="2"/>
  <c r="CD36" i="2"/>
  <c r="CE36" i="2"/>
  <c r="CF36" i="2"/>
  <c r="B37" i="2"/>
  <c r="C37" i="2"/>
  <c r="D37" i="2"/>
  <c r="E37" i="2"/>
  <c r="F37" i="2"/>
  <c r="G37" i="2"/>
  <c r="H37" i="2"/>
  <c r="I37" i="2"/>
  <c r="J37" i="2"/>
  <c r="K37" i="2"/>
  <c r="L37" i="2"/>
  <c r="M37" i="2"/>
  <c r="N37" i="2"/>
  <c r="O37" i="2"/>
  <c r="P37" i="2"/>
  <c r="Q37" i="2"/>
  <c r="R37" i="2"/>
  <c r="S37" i="2"/>
  <c r="T37" i="2"/>
  <c r="U37" i="2"/>
  <c r="V37" i="2"/>
  <c r="W37" i="2"/>
  <c r="X37" i="2"/>
  <c r="Y37" i="2"/>
  <c r="Z37" i="2"/>
  <c r="AA37" i="2"/>
  <c r="AB37" i="2"/>
  <c r="AC37" i="2"/>
  <c r="AD37" i="2"/>
  <c r="AE37" i="2"/>
  <c r="AF37" i="2"/>
  <c r="AG37" i="2"/>
  <c r="AH37" i="2"/>
  <c r="AI37" i="2"/>
  <c r="AJ37" i="2"/>
  <c r="AK37" i="2"/>
  <c r="AL37" i="2"/>
  <c r="AM37" i="2"/>
  <c r="AN37" i="2"/>
  <c r="AO37" i="2"/>
  <c r="AP37" i="2"/>
  <c r="AQ37" i="2"/>
  <c r="AR37" i="2"/>
  <c r="AS37" i="2"/>
  <c r="AT37" i="2"/>
  <c r="AU37" i="2"/>
  <c r="AV37" i="2"/>
  <c r="AW37" i="2"/>
  <c r="AX37" i="2"/>
  <c r="AY37" i="2"/>
  <c r="AZ37" i="2"/>
  <c r="BA37" i="2"/>
  <c r="BB37" i="2"/>
  <c r="BC37" i="2"/>
  <c r="BD37" i="2"/>
  <c r="BE37" i="2"/>
  <c r="BF37" i="2"/>
  <c r="BG37" i="2"/>
  <c r="BH37" i="2"/>
  <c r="BI37" i="2"/>
  <c r="BJ37" i="2"/>
  <c r="BK37" i="2"/>
  <c r="BL37" i="2"/>
  <c r="BM37" i="2"/>
  <c r="BN37" i="2"/>
  <c r="BO37" i="2"/>
  <c r="BP37" i="2"/>
  <c r="BQ37" i="2"/>
  <c r="BR37" i="2"/>
  <c r="BS37" i="2"/>
  <c r="BT37" i="2"/>
  <c r="BU37" i="2"/>
  <c r="BV37" i="2"/>
  <c r="BW37" i="2"/>
  <c r="BX37" i="2"/>
  <c r="BY37" i="2"/>
  <c r="BZ37" i="2"/>
  <c r="CA37" i="2"/>
  <c r="CB37" i="2"/>
  <c r="CC37" i="2"/>
  <c r="CD37" i="2"/>
  <c r="CE37" i="2"/>
  <c r="CF37" i="2"/>
  <c r="B38" i="2"/>
  <c r="C38" i="2"/>
  <c r="D38" i="2"/>
  <c r="E38" i="2"/>
  <c r="F38" i="2"/>
  <c r="G38" i="2"/>
  <c r="H38" i="2"/>
  <c r="I38" i="2"/>
  <c r="J38" i="2"/>
  <c r="K38" i="2"/>
  <c r="L38" i="2"/>
  <c r="M38" i="2"/>
  <c r="N38" i="2"/>
  <c r="O38" i="2"/>
  <c r="P38" i="2"/>
  <c r="Q38" i="2"/>
  <c r="R38" i="2"/>
  <c r="S38" i="2"/>
  <c r="T38" i="2"/>
  <c r="U38" i="2"/>
  <c r="V38" i="2"/>
  <c r="W38" i="2"/>
  <c r="X38" i="2"/>
  <c r="Y38" i="2"/>
  <c r="Z38" i="2"/>
  <c r="AA38" i="2"/>
  <c r="AB38" i="2"/>
  <c r="AC38" i="2"/>
  <c r="AD38" i="2"/>
  <c r="AE38" i="2"/>
  <c r="AF38" i="2"/>
  <c r="AG38" i="2"/>
  <c r="AH38" i="2"/>
  <c r="AI38" i="2"/>
  <c r="AJ38" i="2"/>
  <c r="AK38" i="2"/>
  <c r="AL38" i="2"/>
  <c r="AM38" i="2"/>
  <c r="AN38" i="2"/>
  <c r="AO38" i="2"/>
  <c r="AP38" i="2"/>
  <c r="AQ38" i="2"/>
  <c r="AR38" i="2"/>
  <c r="AS38" i="2"/>
  <c r="AT38" i="2"/>
  <c r="AU38" i="2"/>
  <c r="AV38" i="2"/>
  <c r="AW38" i="2"/>
  <c r="AX38" i="2"/>
  <c r="AY38" i="2"/>
  <c r="AZ38" i="2"/>
  <c r="BA38" i="2"/>
  <c r="BB38" i="2"/>
  <c r="BC38" i="2"/>
  <c r="BD38" i="2"/>
  <c r="BE38" i="2"/>
  <c r="BF38" i="2"/>
  <c r="BG38" i="2"/>
  <c r="BH38" i="2"/>
  <c r="BI38" i="2"/>
  <c r="BJ38" i="2"/>
  <c r="BK38" i="2"/>
  <c r="BL38" i="2"/>
  <c r="BM38" i="2"/>
  <c r="BN38" i="2"/>
  <c r="BO38" i="2"/>
  <c r="BP38" i="2"/>
  <c r="BQ38" i="2"/>
  <c r="BR38" i="2"/>
  <c r="BS38" i="2"/>
  <c r="BT38" i="2"/>
  <c r="BU38" i="2"/>
  <c r="BV38" i="2"/>
  <c r="BW38" i="2"/>
  <c r="BX38" i="2"/>
  <c r="BY38" i="2"/>
  <c r="BZ38" i="2"/>
  <c r="CA38" i="2"/>
  <c r="CB38" i="2"/>
  <c r="CC38" i="2"/>
  <c r="CD38" i="2"/>
  <c r="CE38" i="2"/>
  <c r="CF38" i="2"/>
  <c r="B39" i="2"/>
  <c r="C39" i="2"/>
  <c r="D39" i="2"/>
  <c r="E39" i="2"/>
  <c r="F39" i="2"/>
  <c r="G39" i="2"/>
  <c r="H39" i="2"/>
  <c r="I39" i="2"/>
  <c r="J39" i="2"/>
  <c r="K39" i="2"/>
  <c r="L39" i="2"/>
  <c r="M39" i="2"/>
  <c r="N39" i="2"/>
  <c r="O39" i="2"/>
  <c r="P39" i="2"/>
  <c r="Q39" i="2"/>
  <c r="R39" i="2"/>
  <c r="S39" i="2"/>
  <c r="T39" i="2"/>
  <c r="U39" i="2"/>
  <c r="V39" i="2"/>
  <c r="W39" i="2"/>
  <c r="X39" i="2"/>
  <c r="Y39" i="2"/>
  <c r="Z39" i="2"/>
  <c r="AA39" i="2"/>
  <c r="AB39" i="2"/>
  <c r="AC39" i="2"/>
  <c r="AD39" i="2"/>
  <c r="AE39" i="2"/>
  <c r="AF39" i="2"/>
  <c r="AG39" i="2"/>
  <c r="AH39" i="2"/>
  <c r="AI39" i="2"/>
  <c r="AJ39" i="2"/>
  <c r="AK39" i="2"/>
  <c r="AL39" i="2"/>
  <c r="AM39" i="2"/>
  <c r="AN39" i="2"/>
  <c r="AO39" i="2"/>
  <c r="AP39" i="2"/>
  <c r="AQ39" i="2"/>
  <c r="AR39" i="2"/>
  <c r="AS39" i="2"/>
  <c r="AT39" i="2"/>
  <c r="AU39" i="2"/>
  <c r="AV39" i="2"/>
  <c r="AW39" i="2"/>
  <c r="AX39" i="2"/>
  <c r="AY39" i="2"/>
  <c r="AZ39" i="2"/>
  <c r="BA39" i="2"/>
  <c r="BB39" i="2"/>
  <c r="BC39" i="2"/>
  <c r="BD39" i="2"/>
  <c r="BE39" i="2"/>
  <c r="BF39" i="2"/>
  <c r="BG39" i="2"/>
  <c r="BH39" i="2"/>
  <c r="BI39" i="2"/>
  <c r="BJ39" i="2"/>
  <c r="BK39" i="2"/>
  <c r="BL39" i="2"/>
  <c r="BM39" i="2"/>
  <c r="BN39" i="2"/>
  <c r="BO39" i="2"/>
  <c r="BP39" i="2"/>
  <c r="BQ39" i="2"/>
  <c r="BR39" i="2"/>
  <c r="BS39" i="2"/>
  <c r="BT39" i="2"/>
  <c r="BU39" i="2"/>
  <c r="BV39" i="2"/>
  <c r="BW39" i="2"/>
  <c r="BX39" i="2"/>
  <c r="BY39" i="2"/>
  <c r="BZ39" i="2"/>
  <c r="CA39" i="2"/>
  <c r="CB39" i="2"/>
  <c r="CC39" i="2"/>
  <c r="CD39" i="2"/>
  <c r="CE39" i="2"/>
  <c r="CF39" i="2"/>
  <c r="B40" i="2"/>
  <c r="C40" i="2"/>
  <c r="D40" i="2"/>
  <c r="E40" i="2"/>
  <c r="F40" i="2"/>
  <c r="G40" i="2"/>
  <c r="H40" i="2"/>
  <c r="I40" i="2"/>
  <c r="J40" i="2"/>
  <c r="K40" i="2"/>
  <c r="L40" i="2"/>
  <c r="M40" i="2"/>
  <c r="N40" i="2"/>
  <c r="O40" i="2"/>
  <c r="P40" i="2"/>
  <c r="Q40" i="2"/>
  <c r="R40" i="2"/>
  <c r="S40" i="2"/>
  <c r="T40" i="2"/>
  <c r="U40" i="2"/>
  <c r="V40" i="2"/>
  <c r="W40" i="2"/>
  <c r="X40" i="2"/>
  <c r="Y40" i="2"/>
  <c r="Z40" i="2"/>
  <c r="AA40" i="2"/>
  <c r="AB40" i="2"/>
  <c r="AC40" i="2"/>
  <c r="AD40" i="2"/>
  <c r="AE40" i="2"/>
  <c r="AF40" i="2"/>
  <c r="AG40" i="2"/>
  <c r="AH40" i="2"/>
  <c r="AI40" i="2"/>
  <c r="AJ40" i="2"/>
  <c r="AK40" i="2"/>
  <c r="AL40" i="2"/>
  <c r="AM40" i="2"/>
  <c r="AN40" i="2"/>
  <c r="AO40" i="2"/>
  <c r="AP40" i="2"/>
  <c r="AQ40" i="2"/>
  <c r="AR40" i="2"/>
  <c r="AS40" i="2"/>
  <c r="AT40" i="2"/>
  <c r="AU40" i="2"/>
  <c r="AV40" i="2"/>
  <c r="AW40" i="2"/>
  <c r="AX40" i="2"/>
  <c r="AY40" i="2"/>
  <c r="AZ40" i="2"/>
  <c r="BA40" i="2"/>
  <c r="BB40" i="2"/>
  <c r="BC40" i="2"/>
  <c r="BD40" i="2"/>
  <c r="BE40" i="2"/>
  <c r="BF40" i="2"/>
  <c r="BG40" i="2"/>
  <c r="BH40" i="2"/>
  <c r="BI40" i="2"/>
  <c r="BJ40" i="2"/>
  <c r="BK40" i="2"/>
  <c r="BL40" i="2"/>
  <c r="BM40" i="2"/>
  <c r="BN40" i="2"/>
  <c r="BO40" i="2"/>
  <c r="BP40" i="2"/>
  <c r="BQ40" i="2"/>
  <c r="BR40" i="2"/>
  <c r="BS40" i="2"/>
  <c r="BT40" i="2"/>
  <c r="BU40" i="2"/>
  <c r="BV40" i="2"/>
  <c r="BW40" i="2"/>
  <c r="BX40" i="2"/>
  <c r="BY40" i="2"/>
  <c r="BZ40" i="2"/>
  <c r="CA40" i="2"/>
  <c r="CB40" i="2"/>
  <c r="CC40" i="2"/>
  <c r="CD40" i="2"/>
  <c r="CE40" i="2"/>
  <c r="CF40" i="2"/>
  <c r="B41" i="2"/>
  <c r="C41" i="2"/>
  <c r="D41" i="2"/>
  <c r="E41" i="2"/>
  <c r="F41" i="2"/>
  <c r="G41" i="2"/>
  <c r="H41" i="2"/>
  <c r="I41" i="2"/>
  <c r="J41" i="2"/>
  <c r="K41" i="2"/>
  <c r="L41" i="2"/>
  <c r="M41" i="2"/>
  <c r="N41" i="2"/>
  <c r="O41" i="2"/>
  <c r="P41" i="2"/>
  <c r="Q41" i="2"/>
  <c r="R41" i="2"/>
  <c r="S41" i="2"/>
  <c r="T41" i="2"/>
  <c r="U41" i="2"/>
  <c r="V41" i="2"/>
  <c r="W41" i="2"/>
  <c r="X41" i="2"/>
  <c r="Y41" i="2"/>
  <c r="Z41" i="2"/>
  <c r="AA41" i="2"/>
  <c r="AB41" i="2"/>
  <c r="AC41" i="2"/>
  <c r="AD41" i="2"/>
  <c r="AE41" i="2"/>
  <c r="AF41" i="2"/>
  <c r="AG41" i="2"/>
  <c r="AH41" i="2"/>
  <c r="AI41" i="2"/>
  <c r="AJ41" i="2"/>
  <c r="AK41" i="2"/>
  <c r="AL41" i="2"/>
  <c r="AM41" i="2"/>
  <c r="AN41" i="2"/>
  <c r="AO41" i="2"/>
  <c r="AP41" i="2"/>
  <c r="AQ41" i="2"/>
  <c r="AR41" i="2"/>
  <c r="AS41" i="2"/>
  <c r="AT41" i="2"/>
  <c r="AU41" i="2"/>
  <c r="AV41" i="2"/>
  <c r="AW41" i="2"/>
  <c r="AX41" i="2"/>
  <c r="AY41" i="2"/>
  <c r="AZ41" i="2"/>
  <c r="BA41" i="2"/>
  <c r="BB41" i="2"/>
  <c r="BC41" i="2"/>
  <c r="BD41" i="2"/>
  <c r="BE41" i="2"/>
  <c r="BF41" i="2"/>
  <c r="BG41" i="2"/>
  <c r="BH41" i="2"/>
  <c r="BI41" i="2"/>
  <c r="BJ41" i="2"/>
  <c r="BK41" i="2"/>
  <c r="BL41" i="2"/>
  <c r="BM41" i="2"/>
  <c r="BN41" i="2"/>
  <c r="BO41" i="2"/>
  <c r="BP41" i="2"/>
  <c r="BQ41" i="2"/>
  <c r="BR41" i="2"/>
  <c r="BS41" i="2"/>
  <c r="BT41" i="2"/>
  <c r="BU41" i="2"/>
  <c r="BV41" i="2"/>
  <c r="BW41" i="2"/>
  <c r="BX41" i="2"/>
  <c r="BY41" i="2"/>
  <c r="BZ41" i="2"/>
  <c r="CA41" i="2"/>
  <c r="CB41" i="2"/>
  <c r="CC41" i="2"/>
  <c r="CD41" i="2"/>
  <c r="CE41" i="2"/>
  <c r="CF41" i="2"/>
  <c r="B42" i="2"/>
  <c r="C42" i="2"/>
  <c r="D42" i="2"/>
  <c r="E42" i="2"/>
  <c r="F42" i="2"/>
  <c r="G42" i="2"/>
  <c r="H42" i="2"/>
  <c r="I42" i="2"/>
  <c r="J42" i="2"/>
  <c r="K42" i="2"/>
  <c r="L42" i="2"/>
  <c r="M42" i="2"/>
  <c r="N42" i="2"/>
  <c r="O42" i="2"/>
  <c r="P42" i="2"/>
  <c r="Q42" i="2"/>
  <c r="R42" i="2"/>
  <c r="S42" i="2"/>
  <c r="T42" i="2"/>
  <c r="U42" i="2"/>
  <c r="V42" i="2"/>
  <c r="W42" i="2"/>
  <c r="X42" i="2"/>
  <c r="Y42" i="2"/>
  <c r="Z42" i="2"/>
  <c r="AA42" i="2"/>
  <c r="AB42" i="2"/>
  <c r="AC42" i="2"/>
  <c r="AD42" i="2"/>
  <c r="AE42" i="2"/>
  <c r="AF42" i="2"/>
  <c r="AG42" i="2"/>
  <c r="AH42" i="2"/>
  <c r="AI42" i="2"/>
  <c r="AJ42" i="2"/>
  <c r="AK42" i="2"/>
  <c r="AL42" i="2"/>
  <c r="AM42" i="2"/>
  <c r="AN42" i="2"/>
  <c r="AO42" i="2"/>
  <c r="AP42" i="2"/>
  <c r="AQ42" i="2"/>
  <c r="AR42" i="2"/>
  <c r="AS42" i="2"/>
  <c r="AT42" i="2"/>
  <c r="AU42" i="2"/>
  <c r="AV42" i="2"/>
  <c r="AW42" i="2"/>
  <c r="AX42" i="2"/>
  <c r="AY42" i="2"/>
  <c r="AZ42" i="2"/>
  <c r="BA42" i="2"/>
  <c r="BB42" i="2"/>
  <c r="BC42" i="2"/>
  <c r="BD42" i="2"/>
  <c r="BE42" i="2"/>
  <c r="BF42" i="2"/>
  <c r="BG42" i="2"/>
  <c r="BH42" i="2"/>
  <c r="BI42" i="2"/>
  <c r="BJ42" i="2"/>
  <c r="BK42" i="2"/>
  <c r="BL42" i="2"/>
  <c r="BM42" i="2"/>
  <c r="BN42" i="2"/>
  <c r="BO42" i="2"/>
  <c r="BP42" i="2"/>
  <c r="BQ42" i="2"/>
  <c r="BR42" i="2"/>
  <c r="BS42" i="2"/>
  <c r="BT42" i="2"/>
  <c r="BU42" i="2"/>
  <c r="BV42" i="2"/>
  <c r="BW42" i="2"/>
  <c r="BX42" i="2"/>
  <c r="BY42" i="2"/>
  <c r="BZ42" i="2"/>
  <c r="CA42" i="2"/>
  <c r="CB42" i="2"/>
  <c r="CC42" i="2"/>
  <c r="CD42" i="2"/>
  <c r="CE42" i="2"/>
  <c r="CF42" i="2"/>
  <c r="B43" i="2"/>
  <c r="C43" i="2"/>
  <c r="D43" i="2"/>
  <c r="E43" i="2"/>
  <c r="F43" i="2"/>
  <c r="G43" i="2"/>
  <c r="H43" i="2"/>
  <c r="I43" i="2"/>
  <c r="J43" i="2"/>
  <c r="K43" i="2"/>
  <c r="L43" i="2"/>
  <c r="M43" i="2"/>
  <c r="N43" i="2"/>
  <c r="O43" i="2"/>
  <c r="P43" i="2"/>
  <c r="Q43" i="2"/>
  <c r="R43" i="2"/>
  <c r="S43" i="2"/>
  <c r="T43" i="2"/>
  <c r="U43" i="2"/>
  <c r="V43" i="2"/>
  <c r="W43" i="2"/>
  <c r="X43" i="2"/>
  <c r="Y43" i="2"/>
  <c r="Z43" i="2"/>
  <c r="AA43" i="2"/>
  <c r="AB43" i="2"/>
  <c r="AC43" i="2"/>
  <c r="AD43" i="2"/>
  <c r="AE43" i="2"/>
  <c r="AF43" i="2"/>
  <c r="AG43" i="2"/>
  <c r="AH43" i="2"/>
  <c r="AI43" i="2"/>
  <c r="AJ43" i="2"/>
  <c r="AK43" i="2"/>
  <c r="AL43" i="2"/>
  <c r="AM43" i="2"/>
  <c r="AN43" i="2"/>
  <c r="AO43" i="2"/>
  <c r="AP43" i="2"/>
  <c r="AQ43" i="2"/>
  <c r="AR43" i="2"/>
  <c r="AS43" i="2"/>
  <c r="AT43" i="2"/>
  <c r="AU43" i="2"/>
  <c r="AV43" i="2"/>
  <c r="AW43" i="2"/>
  <c r="AX43" i="2"/>
  <c r="AY43" i="2"/>
  <c r="AZ43" i="2"/>
  <c r="BA43" i="2"/>
  <c r="BB43" i="2"/>
  <c r="BC43" i="2"/>
  <c r="BD43" i="2"/>
  <c r="BE43" i="2"/>
  <c r="BF43" i="2"/>
  <c r="BG43" i="2"/>
  <c r="BH43" i="2"/>
  <c r="BI43" i="2"/>
  <c r="BJ43" i="2"/>
  <c r="BK43" i="2"/>
  <c r="BL43" i="2"/>
  <c r="BM43" i="2"/>
  <c r="BN43" i="2"/>
  <c r="BO43" i="2"/>
  <c r="BP43" i="2"/>
  <c r="BQ43" i="2"/>
  <c r="BR43" i="2"/>
  <c r="BS43" i="2"/>
  <c r="BT43" i="2"/>
  <c r="BU43" i="2"/>
  <c r="BV43" i="2"/>
  <c r="BW43" i="2"/>
  <c r="BX43" i="2"/>
  <c r="BY43" i="2"/>
  <c r="BZ43" i="2"/>
  <c r="CA43" i="2"/>
  <c r="CB43" i="2"/>
  <c r="CC43" i="2"/>
  <c r="CD43" i="2"/>
  <c r="CE43" i="2"/>
  <c r="CF43" i="2"/>
  <c r="B44" i="2"/>
  <c r="C44" i="2"/>
  <c r="D44" i="2"/>
  <c r="E44" i="2"/>
  <c r="F44" i="2"/>
  <c r="G44" i="2"/>
  <c r="H44" i="2"/>
  <c r="I44" i="2"/>
  <c r="J44" i="2"/>
  <c r="K44" i="2"/>
  <c r="L44" i="2"/>
  <c r="M44" i="2"/>
  <c r="N44" i="2"/>
  <c r="O44" i="2"/>
  <c r="P44" i="2"/>
  <c r="Q44" i="2"/>
  <c r="R44" i="2"/>
  <c r="S44" i="2"/>
  <c r="T44" i="2"/>
  <c r="U44" i="2"/>
  <c r="V44" i="2"/>
  <c r="W44" i="2"/>
  <c r="X44" i="2"/>
  <c r="Y44" i="2"/>
  <c r="Z44" i="2"/>
  <c r="AA44" i="2"/>
  <c r="AB44" i="2"/>
  <c r="AC44" i="2"/>
  <c r="AD44" i="2"/>
  <c r="AE44" i="2"/>
  <c r="AF44" i="2"/>
  <c r="AG44" i="2"/>
  <c r="AH44" i="2"/>
  <c r="AI44" i="2"/>
  <c r="AJ44" i="2"/>
  <c r="AK44" i="2"/>
  <c r="AL44" i="2"/>
  <c r="AM44" i="2"/>
  <c r="AN44" i="2"/>
  <c r="AO44" i="2"/>
  <c r="AP44" i="2"/>
  <c r="AQ44" i="2"/>
  <c r="AR44" i="2"/>
  <c r="AS44" i="2"/>
  <c r="AT44" i="2"/>
  <c r="AU44" i="2"/>
  <c r="AV44" i="2"/>
  <c r="AW44" i="2"/>
  <c r="AX44" i="2"/>
  <c r="AY44" i="2"/>
  <c r="AZ44" i="2"/>
  <c r="BA44" i="2"/>
  <c r="BB44" i="2"/>
  <c r="BC44" i="2"/>
  <c r="BD44" i="2"/>
  <c r="BE44" i="2"/>
  <c r="BF44" i="2"/>
  <c r="BG44" i="2"/>
  <c r="BH44" i="2"/>
  <c r="BI44" i="2"/>
  <c r="BJ44" i="2"/>
  <c r="BK44" i="2"/>
  <c r="BL44" i="2"/>
  <c r="BM44" i="2"/>
  <c r="BN44" i="2"/>
  <c r="BO44" i="2"/>
  <c r="BP44" i="2"/>
  <c r="BQ44" i="2"/>
  <c r="BR44" i="2"/>
  <c r="BS44" i="2"/>
  <c r="BT44" i="2"/>
  <c r="BU44" i="2"/>
  <c r="BV44" i="2"/>
  <c r="BW44" i="2"/>
  <c r="BX44" i="2"/>
  <c r="BY44" i="2"/>
  <c r="BZ44" i="2"/>
  <c r="CA44" i="2"/>
  <c r="CB44" i="2"/>
  <c r="CC44" i="2"/>
  <c r="CD44" i="2"/>
  <c r="CE44" i="2"/>
  <c r="CF44" i="2"/>
  <c r="B45" i="2"/>
  <c r="C45" i="2"/>
  <c r="D45" i="2"/>
  <c r="E45" i="2"/>
  <c r="F45" i="2"/>
  <c r="G45" i="2"/>
  <c r="H45" i="2"/>
  <c r="I45" i="2"/>
  <c r="J45" i="2"/>
  <c r="K45" i="2"/>
  <c r="L45" i="2"/>
  <c r="M45" i="2"/>
  <c r="N45" i="2"/>
  <c r="O45" i="2"/>
  <c r="P45" i="2"/>
  <c r="Q45" i="2"/>
  <c r="R45" i="2"/>
  <c r="S45" i="2"/>
  <c r="T45" i="2"/>
  <c r="U45" i="2"/>
  <c r="V45" i="2"/>
  <c r="W45" i="2"/>
  <c r="X45" i="2"/>
  <c r="Y45" i="2"/>
  <c r="Z45" i="2"/>
  <c r="AA45" i="2"/>
  <c r="AB45" i="2"/>
  <c r="AC45" i="2"/>
  <c r="AD45" i="2"/>
  <c r="AE45" i="2"/>
  <c r="AF45" i="2"/>
  <c r="AG45" i="2"/>
  <c r="AH45" i="2"/>
  <c r="AI45" i="2"/>
  <c r="AJ45" i="2"/>
  <c r="AK45" i="2"/>
  <c r="AL45" i="2"/>
  <c r="AM45" i="2"/>
  <c r="AN45" i="2"/>
  <c r="AO45" i="2"/>
  <c r="AP45" i="2"/>
  <c r="AQ45" i="2"/>
  <c r="AR45" i="2"/>
  <c r="AS45" i="2"/>
  <c r="AT45" i="2"/>
  <c r="AU45" i="2"/>
  <c r="AV45" i="2"/>
  <c r="AW45" i="2"/>
  <c r="AX45" i="2"/>
  <c r="AY45" i="2"/>
  <c r="AZ45" i="2"/>
  <c r="BA45" i="2"/>
  <c r="BB45" i="2"/>
  <c r="BC45" i="2"/>
  <c r="BD45" i="2"/>
  <c r="BE45" i="2"/>
  <c r="BF45" i="2"/>
  <c r="BG45" i="2"/>
  <c r="BH45" i="2"/>
  <c r="BI45" i="2"/>
  <c r="BJ45" i="2"/>
  <c r="BK45" i="2"/>
  <c r="BL45" i="2"/>
  <c r="BM45" i="2"/>
  <c r="BN45" i="2"/>
  <c r="BO45" i="2"/>
  <c r="BP45" i="2"/>
  <c r="BQ45" i="2"/>
  <c r="BR45" i="2"/>
  <c r="BS45" i="2"/>
  <c r="BT45" i="2"/>
  <c r="BU45" i="2"/>
  <c r="BV45" i="2"/>
  <c r="BW45" i="2"/>
  <c r="BX45" i="2"/>
  <c r="BY45" i="2"/>
  <c r="BZ45" i="2"/>
  <c r="CA45" i="2"/>
  <c r="CB45" i="2"/>
  <c r="CC45" i="2"/>
  <c r="CD45" i="2"/>
  <c r="CE45" i="2"/>
  <c r="CF45" i="2"/>
  <c r="B46" i="2"/>
  <c r="C46" i="2"/>
  <c r="D46" i="2"/>
  <c r="E46" i="2"/>
  <c r="F46" i="2"/>
  <c r="G46" i="2"/>
  <c r="H46" i="2"/>
  <c r="I46" i="2"/>
  <c r="J46" i="2"/>
  <c r="K46" i="2"/>
  <c r="L46" i="2"/>
  <c r="M46" i="2"/>
  <c r="N46" i="2"/>
  <c r="O46" i="2"/>
  <c r="P46" i="2"/>
  <c r="Q46" i="2"/>
  <c r="R46" i="2"/>
  <c r="S46" i="2"/>
  <c r="T46" i="2"/>
  <c r="U46" i="2"/>
  <c r="V46" i="2"/>
  <c r="W46" i="2"/>
  <c r="X46" i="2"/>
  <c r="Y46" i="2"/>
  <c r="Z46" i="2"/>
  <c r="AA46" i="2"/>
  <c r="AB46" i="2"/>
  <c r="AC46" i="2"/>
  <c r="AD46" i="2"/>
  <c r="AE46" i="2"/>
  <c r="AF46" i="2"/>
  <c r="AG46" i="2"/>
  <c r="AH46" i="2"/>
  <c r="AI46" i="2"/>
  <c r="AJ46" i="2"/>
  <c r="AK46" i="2"/>
  <c r="AL46" i="2"/>
  <c r="AM46" i="2"/>
  <c r="AN46" i="2"/>
  <c r="AO46" i="2"/>
  <c r="AP46" i="2"/>
  <c r="AQ46" i="2"/>
  <c r="AR46" i="2"/>
  <c r="AS46" i="2"/>
  <c r="AT46" i="2"/>
  <c r="AU46" i="2"/>
  <c r="AV46" i="2"/>
  <c r="AW46" i="2"/>
  <c r="AX46" i="2"/>
  <c r="AY46" i="2"/>
  <c r="AZ46" i="2"/>
  <c r="BA46" i="2"/>
  <c r="BB46" i="2"/>
  <c r="BC46" i="2"/>
  <c r="BD46" i="2"/>
  <c r="BE46" i="2"/>
  <c r="BF46" i="2"/>
  <c r="BG46" i="2"/>
  <c r="BH46" i="2"/>
  <c r="BI46" i="2"/>
  <c r="BJ46" i="2"/>
  <c r="BK46" i="2"/>
  <c r="BL46" i="2"/>
  <c r="BM46" i="2"/>
  <c r="BN46" i="2"/>
  <c r="BO46" i="2"/>
  <c r="BP46" i="2"/>
  <c r="BQ46" i="2"/>
  <c r="BR46" i="2"/>
  <c r="BS46" i="2"/>
  <c r="BT46" i="2"/>
  <c r="BU46" i="2"/>
  <c r="BV46" i="2"/>
  <c r="BW46" i="2"/>
  <c r="BX46" i="2"/>
  <c r="BY46" i="2"/>
  <c r="BZ46" i="2"/>
  <c r="CA46" i="2"/>
  <c r="CB46" i="2"/>
  <c r="CC46" i="2"/>
  <c r="CD46" i="2"/>
  <c r="CE46" i="2"/>
  <c r="CF46" i="2"/>
  <c r="B47" i="2"/>
  <c r="C47" i="2"/>
  <c r="D47" i="2"/>
  <c r="E47" i="2"/>
  <c r="F47" i="2"/>
  <c r="G47" i="2"/>
  <c r="H47" i="2"/>
  <c r="I47" i="2"/>
  <c r="J47" i="2"/>
  <c r="K47" i="2"/>
  <c r="L47" i="2"/>
  <c r="M47" i="2"/>
  <c r="N47" i="2"/>
  <c r="O47" i="2"/>
  <c r="P47" i="2"/>
  <c r="Q47" i="2"/>
  <c r="R47" i="2"/>
  <c r="S47" i="2"/>
  <c r="T47" i="2"/>
  <c r="U47" i="2"/>
  <c r="V47" i="2"/>
  <c r="W47" i="2"/>
  <c r="X47" i="2"/>
  <c r="Y47" i="2"/>
  <c r="Z47" i="2"/>
  <c r="AA47" i="2"/>
  <c r="AB47" i="2"/>
  <c r="AC47" i="2"/>
  <c r="AD47" i="2"/>
  <c r="AE47" i="2"/>
  <c r="AF47" i="2"/>
  <c r="AG47" i="2"/>
  <c r="AH47" i="2"/>
  <c r="AI47" i="2"/>
  <c r="AJ47" i="2"/>
  <c r="AK47" i="2"/>
  <c r="AL47" i="2"/>
  <c r="AM47" i="2"/>
  <c r="AN47" i="2"/>
  <c r="AO47" i="2"/>
  <c r="AP47" i="2"/>
  <c r="AQ47" i="2"/>
  <c r="AR47" i="2"/>
  <c r="AS47" i="2"/>
  <c r="AT47" i="2"/>
  <c r="AU47" i="2"/>
  <c r="AV47" i="2"/>
  <c r="AW47" i="2"/>
  <c r="AX47" i="2"/>
  <c r="AY47" i="2"/>
  <c r="AZ47" i="2"/>
  <c r="BA47" i="2"/>
  <c r="BB47" i="2"/>
  <c r="BC47" i="2"/>
  <c r="BD47" i="2"/>
  <c r="BE47" i="2"/>
  <c r="BF47" i="2"/>
  <c r="BG47" i="2"/>
  <c r="BH47" i="2"/>
  <c r="BI47" i="2"/>
  <c r="BJ47" i="2"/>
  <c r="BK47" i="2"/>
  <c r="BL47" i="2"/>
  <c r="BM47" i="2"/>
  <c r="BN47" i="2"/>
  <c r="BO47" i="2"/>
  <c r="BP47" i="2"/>
  <c r="BQ47" i="2"/>
  <c r="BR47" i="2"/>
  <c r="BS47" i="2"/>
  <c r="BT47" i="2"/>
  <c r="BU47" i="2"/>
  <c r="BV47" i="2"/>
  <c r="BW47" i="2"/>
  <c r="BX47" i="2"/>
  <c r="BY47" i="2"/>
  <c r="BZ47" i="2"/>
  <c r="CA47" i="2"/>
  <c r="CB47" i="2"/>
  <c r="CC47" i="2"/>
  <c r="CD47" i="2"/>
  <c r="CE47" i="2"/>
  <c r="CF47" i="2"/>
  <c r="B48" i="2"/>
  <c r="C48" i="2"/>
  <c r="D48" i="2"/>
  <c r="E48" i="2"/>
  <c r="F48" i="2"/>
  <c r="G48" i="2"/>
  <c r="H48" i="2"/>
  <c r="I48" i="2"/>
  <c r="J48" i="2"/>
  <c r="K48" i="2"/>
  <c r="L48" i="2"/>
  <c r="M48" i="2"/>
  <c r="N48" i="2"/>
  <c r="O48" i="2"/>
  <c r="P48" i="2"/>
  <c r="Q48" i="2"/>
  <c r="R48" i="2"/>
  <c r="S48" i="2"/>
  <c r="T48" i="2"/>
  <c r="U48" i="2"/>
  <c r="V48" i="2"/>
  <c r="W48" i="2"/>
  <c r="X48" i="2"/>
  <c r="Y48" i="2"/>
  <c r="Z48" i="2"/>
  <c r="AA48" i="2"/>
  <c r="AB48" i="2"/>
  <c r="AC48" i="2"/>
  <c r="AD48" i="2"/>
  <c r="AE48" i="2"/>
  <c r="AF48" i="2"/>
  <c r="AG48" i="2"/>
  <c r="AH48" i="2"/>
  <c r="AI48" i="2"/>
  <c r="AJ48" i="2"/>
  <c r="AK48" i="2"/>
  <c r="AL48" i="2"/>
  <c r="AM48" i="2"/>
  <c r="AN48" i="2"/>
  <c r="AO48" i="2"/>
  <c r="AP48" i="2"/>
  <c r="AQ48" i="2"/>
  <c r="AR48" i="2"/>
  <c r="AS48" i="2"/>
  <c r="AT48" i="2"/>
  <c r="AU48" i="2"/>
  <c r="AV48" i="2"/>
  <c r="AW48" i="2"/>
  <c r="AX48" i="2"/>
  <c r="AY48" i="2"/>
  <c r="AZ48" i="2"/>
  <c r="BA48" i="2"/>
  <c r="BB48" i="2"/>
  <c r="BC48" i="2"/>
  <c r="BD48" i="2"/>
  <c r="BE48" i="2"/>
  <c r="BF48" i="2"/>
  <c r="BG48" i="2"/>
  <c r="BH48" i="2"/>
  <c r="BI48" i="2"/>
  <c r="BJ48" i="2"/>
  <c r="BK48" i="2"/>
  <c r="BL48" i="2"/>
  <c r="BM48" i="2"/>
  <c r="BN48" i="2"/>
  <c r="BO48" i="2"/>
  <c r="BP48" i="2"/>
  <c r="BQ48" i="2"/>
  <c r="BR48" i="2"/>
  <c r="BS48" i="2"/>
  <c r="BT48" i="2"/>
  <c r="BU48" i="2"/>
  <c r="BV48" i="2"/>
  <c r="BW48" i="2"/>
  <c r="BX48" i="2"/>
  <c r="BY48" i="2"/>
  <c r="BZ48" i="2"/>
  <c r="CA48" i="2"/>
  <c r="CB48" i="2"/>
  <c r="CC48" i="2"/>
  <c r="CD48" i="2"/>
  <c r="CE48" i="2"/>
  <c r="CF48" i="2"/>
  <c r="B49" i="2"/>
  <c r="C49" i="2"/>
  <c r="D49" i="2"/>
  <c r="E49" i="2"/>
  <c r="F49" i="2"/>
  <c r="G49" i="2"/>
  <c r="H49" i="2"/>
  <c r="I49" i="2"/>
  <c r="J49" i="2"/>
  <c r="K49" i="2"/>
  <c r="L49" i="2"/>
  <c r="M49" i="2"/>
  <c r="N49" i="2"/>
  <c r="O49" i="2"/>
  <c r="P49" i="2"/>
  <c r="Q49" i="2"/>
  <c r="R49" i="2"/>
  <c r="S49" i="2"/>
  <c r="T49" i="2"/>
  <c r="U49" i="2"/>
  <c r="V49" i="2"/>
  <c r="W49" i="2"/>
  <c r="X49" i="2"/>
  <c r="Y49" i="2"/>
  <c r="Z49" i="2"/>
  <c r="AA49" i="2"/>
  <c r="AB49" i="2"/>
  <c r="AC49" i="2"/>
  <c r="AD49" i="2"/>
  <c r="AE49" i="2"/>
  <c r="AF49" i="2"/>
  <c r="AG49" i="2"/>
  <c r="AH49" i="2"/>
  <c r="AI49" i="2"/>
  <c r="AJ49" i="2"/>
  <c r="AK49" i="2"/>
  <c r="AL49" i="2"/>
  <c r="AM49" i="2"/>
  <c r="AN49" i="2"/>
  <c r="AO49" i="2"/>
  <c r="AP49" i="2"/>
  <c r="AQ49" i="2"/>
  <c r="AR49" i="2"/>
  <c r="AS49" i="2"/>
  <c r="AT49" i="2"/>
  <c r="AU49" i="2"/>
  <c r="AV49" i="2"/>
  <c r="AW49" i="2"/>
  <c r="AX49" i="2"/>
  <c r="AY49" i="2"/>
  <c r="AZ49" i="2"/>
  <c r="BA49" i="2"/>
  <c r="BB49" i="2"/>
  <c r="BC49" i="2"/>
  <c r="BD49" i="2"/>
  <c r="BE49" i="2"/>
  <c r="BF49" i="2"/>
  <c r="BG49" i="2"/>
  <c r="BH49" i="2"/>
  <c r="BI49" i="2"/>
  <c r="BJ49" i="2"/>
  <c r="BK49" i="2"/>
  <c r="BL49" i="2"/>
  <c r="BM49" i="2"/>
  <c r="BN49" i="2"/>
  <c r="BO49" i="2"/>
  <c r="BP49" i="2"/>
  <c r="BQ49" i="2"/>
  <c r="BR49" i="2"/>
  <c r="BS49" i="2"/>
  <c r="BT49" i="2"/>
  <c r="BU49" i="2"/>
  <c r="BV49" i="2"/>
  <c r="BW49" i="2"/>
  <c r="BX49" i="2"/>
  <c r="BY49" i="2"/>
  <c r="BZ49" i="2"/>
  <c r="CA49" i="2"/>
  <c r="CB49" i="2"/>
  <c r="CC49" i="2"/>
  <c r="CD49" i="2"/>
  <c r="CE49" i="2"/>
  <c r="CF49" i="2"/>
  <c r="B50" i="2"/>
  <c r="C50" i="2"/>
  <c r="D50" i="2"/>
  <c r="E50" i="2"/>
  <c r="F50" i="2"/>
  <c r="G50" i="2"/>
  <c r="H50" i="2"/>
  <c r="I50" i="2"/>
  <c r="J50" i="2"/>
  <c r="K50" i="2"/>
  <c r="L50" i="2"/>
  <c r="M50" i="2"/>
  <c r="N50" i="2"/>
  <c r="O50" i="2"/>
  <c r="P50" i="2"/>
  <c r="Q50" i="2"/>
  <c r="R50" i="2"/>
  <c r="S50" i="2"/>
  <c r="T50" i="2"/>
  <c r="U50" i="2"/>
  <c r="V50" i="2"/>
  <c r="W50" i="2"/>
  <c r="X50" i="2"/>
  <c r="Y50" i="2"/>
  <c r="Z50" i="2"/>
  <c r="AA50" i="2"/>
  <c r="AB50" i="2"/>
  <c r="AC50" i="2"/>
  <c r="AD50" i="2"/>
  <c r="AE50" i="2"/>
  <c r="AF50" i="2"/>
  <c r="AG50" i="2"/>
  <c r="AH50" i="2"/>
  <c r="AI50" i="2"/>
  <c r="AJ50" i="2"/>
  <c r="AK50" i="2"/>
  <c r="AL50" i="2"/>
  <c r="AM50" i="2"/>
  <c r="AN50" i="2"/>
  <c r="AO50" i="2"/>
  <c r="AP50" i="2"/>
  <c r="AQ50" i="2"/>
  <c r="AR50" i="2"/>
  <c r="AS50" i="2"/>
  <c r="AT50" i="2"/>
  <c r="AU50" i="2"/>
  <c r="AV50" i="2"/>
  <c r="AW50" i="2"/>
  <c r="AX50" i="2"/>
  <c r="AY50" i="2"/>
  <c r="AZ50" i="2"/>
  <c r="BA50" i="2"/>
  <c r="BB50" i="2"/>
  <c r="BC50" i="2"/>
  <c r="BD50" i="2"/>
  <c r="BE50" i="2"/>
  <c r="BF50" i="2"/>
  <c r="BG50" i="2"/>
  <c r="BH50" i="2"/>
  <c r="BI50" i="2"/>
  <c r="BJ50" i="2"/>
  <c r="BK50" i="2"/>
  <c r="BL50" i="2"/>
  <c r="BM50" i="2"/>
  <c r="BN50" i="2"/>
  <c r="BO50" i="2"/>
  <c r="BP50" i="2"/>
  <c r="BQ50" i="2"/>
  <c r="BR50" i="2"/>
  <c r="BS50" i="2"/>
  <c r="BT50" i="2"/>
  <c r="BU50" i="2"/>
  <c r="BV50" i="2"/>
  <c r="BW50" i="2"/>
  <c r="BX50" i="2"/>
  <c r="BY50" i="2"/>
  <c r="BZ50" i="2"/>
  <c r="CA50" i="2"/>
  <c r="CB50" i="2"/>
  <c r="CC50" i="2"/>
  <c r="CD50" i="2"/>
  <c r="CE50" i="2"/>
  <c r="CF50" i="2"/>
  <c r="B51" i="2"/>
  <c r="C51" i="2"/>
  <c r="D51" i="2"/>
  <c r="E51" i="2"/>
  <c r="F51" i="2"/>
  <c r="G51" i="2"/>
  <c r="H51" i="2"/>
  <c r="I51" i="2"/>
  <c r="J51" i="2"/>
  <c r="K51" i="2"/>
  <c r="L51" i="2"/>
  <c r="M51" i="2"/>
  <c r="N51" i="2"/>
  <c r="O51" i="2"/>
  <c r="P51" i="2"/>
  <c r="Q51" i="2"/>
  <c r="R51" i="2"/>
  <c r="S51" i="2"/>
  <c r="T51" i="2"/>
  <c r="U51" i="2"/>
  <c r="V51" i="2"/>
  <c r="W51" i="2"/>
  <c r="X51" i="2"/>
  <c r="Y51" i="2"/>
  <c r="Z51" i="2"/>
  <c r="AA51" i="2"/>
  <c r="AB51" i="2"/>
  <c r="AC51" i="2"/>
  <c r="AD51" i="2"/>
  <c r="AE51" i="2"/>
  <c r="AF51" i="2"/>
  <c r="AG51" i="2"/>
  <c r="AH51" i="2"/>
  <c r="AI51" i="2"/>
  <c r="AJ51" i="2"/>
  <c r="AK51" i="2"/>
  <c r="AL51" i="2"/>
  <c r="AM51" i="2"/>
  <c r="AN51" i="2"/>
  <c r="AO51" i="2"/>
  <c r="AP51" i="2"/>
  <c r="AQ51" i="2"/>
  <c r="AR51" i="2"/>
  <c r="AS51" i="2"/>
  <c r="AT51" i="2"/>
  <c r="AU51" i="2"/>
  <c r="AV51" i="2"/>
  <c r="AW51" i="2"/>
  <c r="AX51" i="2"/>
  <c r="AY51" i="2"/>
  <c r="AZ51" i="2"/>
  <c r="BA51" i="2"/>
  <c r="BB51" i="2"/>
  <c r="BC51" i="2"/>
  <c r="BD51" i="2"/>
  <c r="BE51" i="2"/>
  <c r="BF51" i="2"/>
  <c r="BG51" i="2"/>
  <c r="BH51" i="2"/>
  <c r="BI51" i="2"/>
  <c r="BJ51" i="2"/>
  <c r="BK51" i="2"/>
  <c r="BL51" i="2"/>
  <c r="BM51" i="2"/>
  <c r="BN51" i="2"/>
  <c r="BO51" i="2"/>
  <c r="BP51" i="2"/>
  <c r="BQ51" i="2"/>
  <c r="BR51" i="2"/>
  <c r="BS51" i="2"/>
  <c r="BT51" i="2"/>
  <c r="BU51" i="2"/>
  <c r="BV51" i="2"/>
  <c r="BW51" i="2"/>
  <c r="BX51" i="2"/>
  <c r="BY51" i="2"/>
  <c r="BZ51" i="2"/>
  <c r="CA51" i="2"/>
  <c r="CB51" i="2"/>
  <c r="CC51" i="2"/>
  <c r="CD51" i="2"/>
  <c r="CE51" i="2"/>
  <c r="CF51" i="2"/>
  <c r="B52" i="2"/>
  <c r="C52" i="2"/>
  <c r="D52" i="2"/>
  <c r="E52" i="2"/>
  <c r="F52" i="2"/>
  <c r="G52" i="2"/>
  <c r="H52" i="2"/>
  <c r="I52" i="2"/>
  <c r="J52" i="2"/>
  <c r="K52" i="2"/>
  <c r="L52" i="2"/>
  <c r="M52" i="2"/>
  <c r="N52" i="2"/>
  <c r="O52" i="2"/>
  <c r="P52" i="2"/>
  <c r="Q52" i="2"/>
  <c r="R52" i="2"/>
  <c r="S52" i="2"/>
  <c r="T52" i="2"/>
  <c r="U52" i="2"/>
  <c r="V52" i="2"/>
  <c r="W52" i="2"/>
  <c r="X52" i="2"/>
  <c r="Y52" i="2"/>
  <c r="Z52" i="2"/>
  <c r="AA52" i="2"/>
  <c r="AB52" i="2"/>
  <c r="AC52" i="2"/>
  <c r="AD52" i="2"/>
  <c r="AE52" i="2"/>
  <c r="AF52" i="2"/>
  <c r="AG52" i="2"/>
  <c r="AH52" i="2"/>
  <c r="AI52" i="2"/>
  <c r="AJ52" i="2"/>
  <c r="AK52" i="2"/>
  <c r="AL52" i="2"/>
  <c r="AM52" i="2"/>
  <c r="AN52" i="2"/>
  <c r="AO52" i="2"/>
  <c r="AP52" i="2"/>
  <c r="AQ52" i="2"/>
  <c r="AR52" i="2"/>
  <c r="AS52" i="2"/>
  <c r="AT52" i="2"/>
  <c r="AU52" i="2"/>
  <c r="AV52" i="2"/>
  <c r="AW52" i="2"/>
  <c r="AX52" i="2"/>
  <c r="AY52" i="2"/>
  <c r="AZ52" i="2"/>
  <c r="BA52" i="2"/>
  <c r="BB52" i="2"/>
  <c r="BC52" i="2"/>
  <c r="BD52" i="2"/>
  <c r="BE52" i="2"/>
  <c r="BF52" i="2"/>
  <c r="BG52" i="2"/>
  <c r="BH52" i="2"/>
  <c r="BI52" i="2"/>
  <c r="BJ52" i="2"/>
  <c r="BK52" i="2"/>
  <c r="BL52" i="2"/>
  <c r="BM52" i="2"/>
  <c r="BN52" i="2"/>
  <c r="BO52" i="2"/>
  <c r="BP52" i="2"/>
  <c r="BQ52" i="2"/>
  <c r="BR52" i="2"/>
  <c r="BS52" i="2"/>
  <c r="BT52" i="2"/>
  <c r="BU52" i="2"/>
  <c r="BV52" i="2"/>
  <c r="BW52" i="2"/>
  <c r="BX52" i="2"/>
  <c r="BY52" i="2"/>
  <c r="BZ52" i="2"/>
  <c r="CA52" i="2"/>
  <c r="CB52" i="2"/>
  <c r="CC52" i="2"/>
  <c r="CD52" i="2"/>
  <c r="CE52" i="2"/>
  <c r="CF52" i="2"/>
  <c r="B53" i="2"/>
  <c r="C53" i="2"/>
  <c r="D53" i="2"/>
  <c r="E53" i="2"/>
  <c r="F53" i="2"/>
  <c r="G53" i="2"/>
  <c r="H53" i="2"/>
  <c r="I53" i="2"/>
  <c r="J53" i="2"/>
  <c r="K53" i="2"/>
  <c r="L53" i="2"/>
  <c r="M53" i="2"/>
  <c r="N53" i="2"/>
  <c r="O53" i="2"/>
  <c r="P53" i="2"/>
  <c r="Q53" i="2"/>
  <c r="R53" i="2"/>
  <c r="S53" i="2"/>
  <c r="T53" i="2"/>
  <c r="U53" i="2"/>
  <c r="V53" i="2"/>
  <c r="W53" i="2"/>
  <c r="X53" i="2"/>
  <c r="Y53" i="2"/>
  <c r="Z53" i="2"/>
  <c r="AA53" i="2"/>
  <c r="AB53" i="2"/>
  <c r="AC53" i="2"/>
  <c r="AD53" i="2"/>
  <c r="AE53" i="2"/>
  <c r="AF53" i="2"/>
  <c r="AG53" i="2"/>
  <c r="AH53" i="2"/>
  <c r="AI53" i="2"/>
  <c r="AJ53" i="2"/>
  <c r="AK53" i="2"/>
  <c r="AL53" i="2"/>
  <c r="AM53" i="2"/>
  <c r="AN53" i="2"/>
  <c r="AO53" i="2"/>
  <c r="AP53" i="2"/>
  <c r="AQ53" i="2"/>
  <c r="AR53" i="2"/>
  <c r="AS53" i="2"/>
  <c r="AT53" i="2"/>
  <c r="AU53" i="2"/>
  <c r="AV53" i="2"/>
  <c r="AW53" i="2"/>
  <c r="AX53" i="2"/>
  <c r="AY53" i="2"/>
  <c r="AZ53" i="2"/>
  <c r="BA53" i="2"/>
  <c r="BB53" i="2"/>
  <c r="BC53" i="2"/>
  <c r="BD53" i="2"/>
  <c r="BE53" i="2"/>
  <c r="BF53" i="2"/>
  <c r="BG53" i="2"/>
  <c r="BH53" i="2"/>
  <c r="BI53" i="2"/>
  <c r="BJ53" i="2"/>
  <c r="BK53" i="2"/>
  <c r="BL53" i="2"/>
  <c r="BM53" i="2"/>
  <c r="BN53" i="2"/>
  <c r="BO53" i="2"/>
  <c r="BP53" i="2"/>
  <c r="BQ53" i="2"/>
  <c r="BR53" i="2"/>
  <c r="BS53" i="2"/>
  <c r="BT53" i="2"/>
  <c r="BU53" i="2"/>
  <c r="BV53" i="2"/>
  <c r="BW53" i="2"/>
  <c r="BX53" i="2"/>
  <c r="BY53" i="2"/>
  <c r="BZ53" i="2"/>
  <c r="CA53" i="2"/>
  <c r="CB53" i="2"/>
  <c r="CC53" i="2"/>
  <c r="CD53" i="2"/>
  <c r="CE53" i="2"/>
  <c r="CF53" i="2"/>
  <c r="B54" i="2"/>
  <c r="C54" i="2"/>
  <c r="D54" i="2"/>
  <c r="E54" i="2"/>
  <c r="F54" i="2"/>
  <c r="G54" i="2"/>
  <c r="H54" i="2"/>
  <c r="I54" i="2"/>
  <c r="J54" i="2"/>
  <c r="K54" i="2"/>
  <c r="L54" i="2"/>
  <c r="M54" i="2"/>
  <c r="N54" i="2"/>
  <c r="O54" i="2"/>
  <c r="P54" i="2"/>
  <c r="Q54" i="2"/>
  <c r="R54" i="2"/>
  <c r="S54" i="2"/>
  <c r="T54" i="2"/>
  <c r="U54" i="2"/>
  <c r="V54" i="2"/>
  <c r="W54" i="2"/>
  <c r="X54" i="2"/>
  <c r="Y54" i="2"/>
  <c r="Z54" i="2"/>
  <c r="AA54" i="2"/>
  <c r="AB54" i="2"/>
  <c r="AC54" i="2"/>
  <c r="AD54" i="2"/>
  <c r="AE54" i="2"/>
  <c r="AF54" i="2"/>
  <c r="AG54" i="2"/>
  <c r="AH54" i="2"/>
  <c r="AI54" i="2"/>
  <c r="AJ54" i="2"/>
  <c r="AK54" i="2"/>
  <c r="AL54" i="2"/>
  <c r="AM54" i="2"/>
  <c r="AN54" i="2"/>
  <c r="AO54" i="2"/>
  <c r="AP54" i="2"/>
  <c r="AQ54" i="2"/>
  <c r="AR54" i="2"/>
  <c r="AS54" i="2"/>
  <c r="AT54" i="2"/>
  <c r="AU54" i="2"/>
  <c r="AV54" i="2"/>
  <c r="AW54" i="2"/>
  <c r="AX54" i="2"/>
  <c r="AY54" i="2"/>
  <c r="AZ54" i="2"/>
  <c r="BA54" i="2"/>
  <c r="BB54" i="2"/>
  <c r="BC54" i="2"/>
  <c r="BD54" i="2"/>
  <c r="BE54" i="2"/>
  <c r="BF54" i="2"/>
  <c r="BG54" i="2"/>
  <c r="BH54" i="2"/>
  <c r="BI54" i="2"/>
  <c r="BJ54" i="2"/>
  <c r="BK54" i="2"/>
  <c r="BL54" i="2"/>
  <c r="BM54" i="2"/>
  <c r="BN54" i="2"/>
  <c r="BO54" i="2"/>
  <c r="BP54" i="2"/>
  <c r="BQ54" i="2"/>
  <c r="BR54" i="2"/>
  <c r="BS54" i="2"/>
  <c r="BT54" i="2"/>
  <c r="BU54" i="2"/>
  <c r="BV54" i="2"/>
  <c r="BW54" i="2"/>
  <c r="BX54" i="2"/>
  <c r="BY54" i="2"/>
  <c r="BZ54" i="2"/>
  <c r="CA54" i="2"/>
  <c r="CB54" i="2"/>
  <c r="CC54" i="2"/>
  <c r="CD54" i="2"/>
  <c r="CE54" i="2"/>
  <c r="CF54" i="2"/>
  <c r="B55" i="2"/>
  <c r="C55" i="2"/>
  <c r="D55" i="2"/>
  <c r="E55" i="2"/>
  <c r="F55" i="2"/>
  <c r="G55" i="2"/>
  <c r="H55" i="2"/>
  <c r="I55" i="2"/>
  <c r="J55" i="2"/>
  <c r="K55" i="2"/>
  <c r="L55" i="2"/>
  <c r="M55" i="2"/>
  <c r="N55" i="2"/>
  <c r="O55" i="2"/>
  <c r="P55" i="2"/>
  <c r="Q55" i="2"/>
  <c r="R55" i="2"/>
  <c r="S55" i="2"/>
  <c r="T55" i="2"/>
  <c r="U55" i="2"/>
  <c r="V55" i="2"/>
  <c r="W55" i="2"/>
  <c r="X55" i="2"/>
  <c r="Y55" i="2"/>
  <c r="Z55" i="2"/>
  <c r="AA55" i="2"/>
  <c r="AB55" i="2"/>
  <c r="AC55" i="2"/>
  <c r="AD55" i="2"/>
  <c r="AE55" i="2"/>
  <c r="AF55" i="2"/>
  <c r="AG55" i="2"/>
  <c r="AH55" i="2"/>
  <c r="AI55" i="2"/>
  <c r="AJ55" i="2"/>
  <c r="AK55" i="2"/>
  <c r="AL55" i="2"/>
  <c r="AM55" i="2"/>
  <c r="AN55" i="2"/>
  <c r="AO55" i="2"/>
  <c r="AP55" i="2"/>
  <c r="AQ55" i="2"/>
  <c r="AR55" i="2"/>
  <c r="AS55" i="2"/>
  <c r="AT55" i="2"/>
  <c r="AU55" i="2"/>
  <c r="AV55" i="2"/>
  <c r="AW55" i="2"/>
  <c r="AX55" i="2"/>
  <c r="AY55" i="2"/>
  <c r="AZ55" i="2"/>
  <c r="BA55" i="2"/>
  <c r="BB55" i="2"/>
  <c r="BC55" i="2"/>
  <c r="BD55" i="2"/>
  <c r="BE55" i="2"/>
  <c r="BF55" i="2"/>
  <c r="BG55" i="2"/>
  <c r="BH55" i="2"/>
  <c r="BI55" i="2"/>
  <c r="BJ55" i="2"/>
  <c r="BK55" i="2"/>
  <c r="BL55" i="2"/>
  <c r="BM55" i="2"/>
  <c r="BN55" i="2"/>
  <c r="BO55" i="2"/>
  <c r="BP55" i="2"/>
  <c r="BQ55" i="2"/>
  <c r="BR55" i="2"/>
  <c r="BS55" i="2"/>
  <c r="BT55" i="2"/>
  <c r="BU55" i="2"/>
  <c r="BV55" i="2"/>
  <c r="BW55" i="2"/>
  <c r="BX55" i="2"/>
  <c r="BY55" i="2"/>
  <c r="BZ55" i="2"/>
  <c r="CA55" i="2"/>
  <c r="CB55" i="2"/>
  <c r="CC55" i="2"/>
  <c r="CD55" i="2"/>
  <c r="CE55" i="2"/>
  <c r="CF55" i="2"/>
  <c r="B56" i="2"/>
  <c r="C56" i="2"/>
  <c r="D56" i="2"/>
  <c r="E56" i="2"/>
  <c r="F56" i="2"/>
  <c r="G56" i="2"/>
  <c r="H56" i="2"/>
  <c r="I56" i="2"/>
  <c r="J56" i="2"/>
  <c r="K56" i="2"/>
  <c r="L56" i="2"/>
  <c r="M56" i="2"/>
  <c r="N56" i="2"/>
  <c r="O56" i="2"/>
  <c r="P56" i="2"/>
  <c r="Q56" i="2"/>
  <c r="R56" i="2"/>
  <c r="S56" i="2"/>
  <c r="T56" i="2"/>
  <c r="U56" i="2"/>
  <c r="V56" i="2"/>
  <c r="W56" i="2"/>
  <c r="X56" i="2"/>
  <c r="Y56" i="2"/>
  <c r="Z56" i="2"/>
  <c r="AA56" i="2"/>
  <c r="AB56" i="2"/>
  <c r="AC56" i="2"/>
  <c r="AD56" i="2"/>
  <c r="AE56" i="2"/>
  <c r="AF56" i="2"/>
  <c r="AG56" i="2"/>
  <c r="AH56" i="2"/>
  <c r="AI56" i="2"/>
  <c r="AJ56" i="2"/>
  <c r="AK56" i="2"/>
  <c r="AL56" i="2"/>
  <c r="AM56" i="2"/>
  <c r="AN56" i="2"/>
  <c r="AO56" i="2"/>
  <c r="AP56" i="2"/>
  <c r="AQ56" i="2"/>
  <c r="AR56" i="2"/>
  <c r="AS56" i="2"/>
  <c r="AT56" i="2"/>
  <c r="AU56" i="2"/>
  <c r="AV56" i="2"/>
  <c r="AW56" i="2"/>
  <c r="AX56" i="2"/>
  <c r="AY56" i="2"/>
  <c r="AZ56" i="2"/>
  <c r="BA56" i="2"/>
  <c r="BB56" i="2"/>
  <c r="BC56" i="2"/>
  <c r="BD56" i="2"/>
  <c r="BE56" i="2"/>
  <c r="BF56" i="2"/>
  <c r="BG56" i="2"/>
  <c r="BH56" i="2"/>
  <c r="BI56" i="2"/>
  <c r="BJ56" i="2"/>
  <c r="BK56" i="2"/>
  <c r="BL56" i="2"/>
  <c r="BM56" i="2"/>
  <c r="BN56" i="2"/>
  <c r="BO56" i="2"/>
  <c r="BP56" i="2"/>
  <c r="BQ56" i="2"/>
  <c r="BR56" i="2"/>
  <c r="BS56" i="2"/>
  <c r="BT56" i="2"/>
  <c r="BU56" i="2"/>
  <c r="BV56" i="2"/>
  <c r="BW56" i="2"/>
  <c r="BX56" i="2"/>
  <c r="BY56" i="2"/>
  <c r="BZ56" i="2"/>
  <c r="CA56" i="2"/>
  <c r="CB56" i="2"/>
  <c r="CC56" i="2"/>
  <c r="CD56" i="2"/>
  <c r="CE56" i="2"/>
  <c r="CF56" i="2"/>
  <c r="B57" i="2"/>
  <c r="C57" i="2"/>
  <c r="D57" i="2"/>
  <c r="E57" i="2"/>
  <c r="F57" i="2"/>
  <c r="G57" i="2"/>
  <c r="H57" i="2"/>
  <c r="I57" i="2"/>
  <c r="J57" i="2"/>
  <c r="K57" i="2"/>
  <c r="L57" i="2"/>
  <c r="M57" i="2"/>
  <c r="N57" i="2"/>
  <c r="O57" i="2"/>
  <c r="P57" i="2"/>
  <c r="Q57" i="2"/>
  <c r="R57" i="2"/>
  <c r="S57" i="2"/>
  <c r="T57" i="2"/>
  <c r="U57" i="2"/>
  <c r="V57" i="2"/>
  <c r="W57" i="2"/>
  <c r="X57" i="2"/>
  <c r="Y57" i="2"/>
  <c r="Z57" i="2"/>
  <c r="AA57" i="2"/>
  <c r="AB57" i="2"/>
  <c r="AC57" i="2"/>
  <c r="AD57" i="2"/>
  <c r="AE57" i="2"/>
  <c r="AF57" i="2"/>
  <c r="AG57" i="2"/>
  <c r="AH57" i="2"/>
  <c r="AI57" i="2"/>
  <c r="AJ57" i="2"/>
  <c r="AK57" i="2"/>
  <c r="AL57" i="2"/>
  <c r="AM57" i="2"/>
  <c r="AN57" i="2"/>
  <c r="AO57" i="2"/>
  <c r="AP57" i="2"/>
  <c r="AQ57" i="2"/>
  <c r="AR57" i="2"/>
  <c r="AS57" i="2"/>
  <c r="AT57" i="2"/>
  <c r="AU57" i="2"/>
  <c r="AV57" i="2"/>
  <c r="AW57" i="2"/>
  <c r="AX57" i="2"/>
  <c r="AY57" i="2"/>
  <c r="AZ57" i="2"/>
  <c r="BA57" i="2"/>
  <c r="BB57" i="2"/>
  <c r="BC57" i="2"/>
  <c r="BD57" i="2"/>
  <c r="BE57" i="2"/>
  <c r="BF57" i="2"/>
  <c r="BG57" i="2"/>
  <c r="BH57" i="2"/>
  <c r="BI57" i="2"/>
  <c r="BJ57" i="2"/>
  <c r="BK57" i="2"/>
  <c r="BL57" i="2"/>
  <c r="BM57" i="2"/>
  <c r="BN57" i="2"/>
  <c r="BO57" i="2"/>
  <c r="BP57" i="2"/>
  <c r="BQ57" i="2"/>
  <c r="BR57" i="2"/>
  <c r="BS57" i="2"/>
  <c r="BT57" i="2"/>
  <c r="BU57" i="2"/>
  <c r="BV57" i="2"/>
  <c r="BW57" i="2"/>
  <c r="BX57" i="2"/>
  <c r="BY57" i="2"/>
  <c r="BZ57" i="2"/>
  <c r="CA57" i="2"/>
  <c r="CB57" i="2"/>
  <c r="CC57" i="2"/>
  <c r="CD57" i="2"/>
  <c r="CE57" i="2"/>
  <c r="CF57" i="2"/>
  <c r="B58" i="2"/>
  <c r="C58" i="2"/>
  <c r="D58" i="2"/>
  <c r="E58" i="2"/>
  <c r="F58" i="2"/>
  <c r="G58" i="2"/>
  <c r="H58" i="2"/>
  <c r="I58" i="2"/>
  <c r="J58" i="2"/>
  <c r="K58" i="2"/>
  <c r="L58" i="2"/>
  <c r="M58" i="2"/>
  <c r="N58" i="2"/>
  <c r="O58" i="2"/>
  <c r="P58" i="2"/>
  <c r="Q58" i="2"/>
  <c r="R58" i="2"/>
  <c r="S58" i="2"/>
  <c r="T58" i="2"/>
  <c r="U58" i="2"/>
  <c r="V58" i="2"/>
  <c r="W58" i="2"/>
  <c r="X58" i="2"/>
  <c r="Y58" i="2"/>
  <c r="Z58" i="2"/>
  <c r="AA58" i="2"/>
  <c r="AB58" i="2"/>
  <c r="AC58" i="2"/>
  <c r="AD58" i="2"/>
  <c r="AE58" i="2"/>
  <c r="AF58" i="2"/>
  <c r="AG58" i="2"/>
  <c r="AH58" i="2"/>
  <c r="AI58" i="2"/>
  <c r="AJ58" i="2"/>
  <c r="AK58" i="2"/>
  <c r="AL58" i="2"/>
  <c r="AM58" i="2"/>
  <c r="AN58" i="2"/>
  <c r="AO58" i="2"/>
  <c r="AP58" i="2"/>
  <c r="AQ58" i="2"/>
  <c r="AR58" i="2"/>
  <c r="AS58" i="2"/>
  <c r="AT58" i="2"/>
  <c r="AU58" i="2"/>
  <c r="AV58" i="2"/>
  <c r="AW58" i="2"/>
  <c r="AX58" i="2"/>
  <c r="AY58" i="2"/>
  <c r="AZ58" i="2"/>
  <c r="BA58" i="2"/>
  <c r="BB58" i="2"/>
  <c r="BC58" i="2"/>
  <c r="BD58" i="2"/>
  <c r="BE58" i="2"/>
  <c r="BF58" i="2"/>
  <c r="BG58" i="2"/>
  <c r="BH58" i="2"/>
  <c r="BI58" i="2"/>
  <c r="BJ58" i="2"/>
  <c r="BK58" i="2"/>
  <c r="BL58" i="2"/>
  <c r="BM58" i="2"/>
  <c r="BN58" i="2"/>
  <c r="BO58" i="2"/>
  <c r="BP58" i="2"/>
  <c r="BQ58" i="2"/>
  <c r="BR58" i="2"/>
  <c r="BS58" i="2"/>
  <c r="BT58" i="2"/>
  <c r="BU58" i="2"/>
  <c r="BV58" i="2"/>
  <c r="BW58" i="2"/>
  <c r="BX58" i="2"/>
  <c r="BY58" i="2"/>
  <c r="BZ58" i="2"/>
  <c r="CA58" i="2"/>
  <c r="CB58" i="2"/>
  <c r="CC58" i="2"/>
  <c r="CD58" i="2"/>
  <c r="CE58" i="2"/>
  <c r="CF58" i="2"/>
  <c r="B59" i="2"/>
  <c r="C59" i="2"/>
  <c r="D59" i="2"/>
  <c r="E59" i="2"/>
  <c r="F59" i="2"/>
  <c r="G59" i="2"/>
  <c r="H59" i="2"/>
  <c r="I59" i="2"/>
  <c r="J59" i="2"/>
  <c r="K59" i="2"/>
  <c r="L59" i="2"/>
  <c r="M59" i="2"/>
  <c r="N59" i="2"/>
  <c r="O59" i="2"/>
  <c r="P59" i="2"/>
  <c r="Q59" i="2"/>
  <c r="R59" i="2"/>
  <c r="S59" i="2"/>
  <c r="T59" i="2"/>
  <c r="U59" i="2"/>
  <c r="V59" i="2"/>
  <c r="W59" i="2"/>
  <c r="X59" i="2"/>
  <c r="Y59" i="2"/>
  <c r="Z59" i="2"/>
  <c r="AA59" i="2"/>
  <c r="AB59" i="2"/>
  <c r="AC59" i="2"/>
  <c r="AD59" i="2"/>
  <c r="AE59" i="2"/>
  <c r="AF59" i="2"/>
  <c r="AG59" i="2"/>
  <c r="AH59" i="2"/>
  <c r="AI59" i="2"/>
  <c r="AJ59" i="2"/>
  <c r="AK59" i="2"/>
  <c r="AL59" i="2"/>
  <c r="AM59" i="2"/>
  <c r="AN59" i="2"/>
  <c r="AO59" i="2"/>
  <c r="AP59" i="2"/>
  <c r="AQ59" i="2"/>
  <c r="AR59" i="2"/>
  <c r="AS59" i="2"/>
  <c r="AT59" i="2"/>
  <c r="AU59" i="2"/>
  <c r="AV59" i="2"/>
  <c r="AW59" i="2"/>
  <c r="AX59" i="2"/>
  <c r="AY59" i="2"/>
  <c r="AZ59" i="2"/>
  <c r="BA59" i="2"/>
  <c r="BB59" i="2"/>
  <c r="BC59" i="2"/>
  <c r="BD59" i="2"/>
  <c r="BE59" i="2"/>
  <c r="BF59" i="2"/>
  <c r="BG59" i="2"/>
  <c r="BH59" i="2"/>
  <c r="BI59" i="2"/>
  <c r="BJ59" i="2"/>
  <c r="BK59" i="2"/>
  <c r="BL59" i="2"/>
  <c r="BM59" i="2"/>
  <c r="BN59" i="2"/>
  <c r="BO59" i="2"/>
  <c r="BP59" i="2"/>
  <c r="BQ59" i="2"/>
  <c r="BR59" i="2"/>
  <c r="BS59" i="2"/>
  <c r="BT59" i="2"/>
  <c r="BU59" i="2"/>
  <c r="BV59" i="2"/>
  <c r="BW59" i="2"/>
  <c r="BX59" i="2"/>
  <c r="BY59" i="2"/>
  <c r="BZ59" i="2"/>
  <c r="CA59" i="2"/>
  <c r="CB59" i="2"/>
  <c r="CC59" i="2"/>
  <c r="CD59" i="2"/>
  <c r="CE59" i="2"/>
  <c r="CF59" i="2"/>
  <c r="B60" i="2"/>
  <c r="C60" i="2"/>
  <c r="D60" i="2"/>
  <c r="E60" i="2"/>
  <c r="F60" i="2"/>
  <c r="G60" i="2"/>
  <c r="H60" i="2"/>
  <c r="I60" i="2"/>
  <c r="J60" i="2"/>
  <c r="K60" i="2"/>
  <c r="L60" i="2"/>
  <c r="M60" i="2"/>
  <c r="N60" i="2"/>
  <c r="O60" i="2"/>
  <c r="P60" i="2"/>
  <c r="Q60" i="2"/>
  <c r="R60" i="2"/>
  <c r="S60" i="2"/>
  <c r="T60" i="2"/>
  <c r="U60" i="2"/>
  <c r="V60" i="2"/>
  <c r="W60" i="2"/>
  <c r="X60" i="2"/>
  <c r="Y60" i="2"/>
  <c r="Z60" i="2"/>
  <c r="AA60" i="2"/>
  <c r="AB60" i="2"/>
  <c r="AC60" i="2"/>
  <c r="AD60" i="2"/>
  <c r="AE60" i="2"/>
  <c r="AF60" i="2"/>
  <c r="AG60" i="2"/>
  <c r="AH60" i="2"/>
  <c r="AI60" i="2"/>
  <c r="AJ60" i="2"/>
  <c r="AK60" i="2"/>
  <c r="AL60" i="2"/>
  <c r="AM60" i="2"/>
  <c r="AN60" i="2"/>
  <c r="AO60" i="2"/>
  <c r="AP60" i="2"/>
  <c r="AQ60" i="2"/>
  <c r="AR60" i="2"/>
  <c r="AS60" i="2"/>
  <c r="AT60" i="2"/>
  <c r="AU60" i="2"/>
  <c r="AV60" i="2"/>
  <c r="AW60" i="2"/>
  <c r="AX60" i="2"/>
  <c r="AY60" i="2"/>
  <c r="AZ60" i="2"/>
  <c r="BA60" i="2"/>
  <c r="BB60" i="2"/>
  <c r="BC60" i="2"/>
  <c r="BD60" i="2"/>
  <c r="BE60" i="2"/>
  <c r="BF60" i="2"/>
  <c r="BG60" i="2"/>
  <c r="BH60" i="2"/>
  <c r="BI60" i="2"/>
  <c r="BJ60" i="2"/>
  <c r="BK60" i="2"/>
  <c r="BL60" i="2"/>
  <c r="BM60" i="2"/>
  <c r="BN60" i="2"/>
  <c r="BO60" i="2"/>
  <c r="BP60" i="2"/>
  <c r="BQ60" i="2"/>
  <c r="BR60" i="2"/>
  <c r="BS60" i="2"/>
  <c r="BT60" i="2"/>
  <c r="BU60" i="2"/>
  <c r="BV60" i="2"/>
  <c r="BW60" i="2"/>
  <c r="BX60" i="2"/>
  <c r="BY60" i="2"/>
  <c r="BZ60" i="2"/>
  <c r="CA60" i="2"/>
  <c r="CB60" i="2"/>
  <c r="CC60" i="2"/>
  <c r="CD60" i="2"/>
  <c r="CE60" i="2"/>
  <c r="CF60" i="2"/>
  <c r="B61" i="2"/>
  <c r="C61" i="2"/>
  <c r="D61" i="2"/>
  <c r="E61" i="2"/>
  <c r="F61" i="2"/>
  <c r="G61" i="2"/>
  <c r="H61" i="2"/>
  <c r="I61" i="2"/>
  <c r="J61" i="2"/>
  <c r="K61" i="2"/>
  <c r="L61" i="2"/>
  <c r="M61" i="2"/>
  <c r="N61" i="2"/>
  <c r="O61" i="2"/>
  <c r="P61" i="2"/>
  <c r="Q61" i="2"/>
  <c r="R61" i="2"/>
  <c r="S61" i="2"/>
  <c r="T61" i="2"/>
  <c r="U61" i="2"/>
  <c r="V61" i="2"/>
  <c r="W61" i="2"/>
  <c r="X61" i="2"/>
  <c r="Y61" i="2"/>
  <c r="Z61" i="2"/>
  <c r="AA61" i="2"/>
  <c r="AB61" i="2"/>
  <c r="AC61" i="2"/>
  <c r="AD61" i="2"/>
  <c r="AE61" i="2"/>
  <c r="AF61" i="2"/>
  <c r="AG61" i="2"/>
  <c r="AH61" i="2"/>
  <c r="AI61" i="2"/>
  <c r="AJ61" i="2"/>
  <c r="AK61" i="2"/>
  <c r="AL61" i="2"/>
  <c r="AM61" i="2"/>
  <c r="AN61" i="2"/>
  <c r="AO61" i="2"/>
  <c r="AP61" i="2"/>
  <c r="AQ61" i="2"/>
  <c r="AR61" i="2"/>
  <c r="AS61" i="2"/>
  <c r="AT61" i="2"/>
  <c r="AU61" i="2"/>
  <c r="AV61" i="2"/>
  <c r="AW61" i="2"/>
  <c r="AX61" i="2"/>
  <c r="AY61" i="2"/>
  <c r="AZ61" i="2"/>
  <c r="BA61" i="2"/>
  <c r="BB61" i="2"/>
  <c r="BC61" i="2"/>
  <c r="BD61" i="2"/>
  <c r="BE61" i="2"/>
  <c r="BF61" i="2"/>
  <c r="BG61" i="2"/>
  <c r="BH61" i="2"/>
  <c r="BI61" i="2"/>
  <c r="BJ61" i="2"/>
  <c r="BK61" i="2"/>
  <c r="BL61" i="2"/>
  <c r="BM61" i="2"/>
  <c r="BN61" i="2"/>
  <c r="BO61" i="2"/>
  <c r="BP61" i="2"/>
  <c r="BQ61" i="2"/>
  <c r="BR61" i="2"/>
  <c r="BS61" i="2"/>
  <c r="BT61" i="2"/>
  <c r="BU61" i="2"/>
  <c r="BV61" i="2"/>
  <c r="BW61" i="2"/>
  <c r="BX61" i="2"/>
  <c r="BY61" i="2"/>
  <c r="BZ61" i="2"/>
  <c r="CA61" i="2"/>
  <c r="CB61" i="2"/>
  <c r="CC61" i="2"/>
  <c r="CD61" i="2"/>
  <c r="CE61" i="2"/>
  <c r="CF61" i="2"/>
  <c r="B62" i="2"/>
  <c r="C62" i="2"/>
  <c r="D62" i="2"/>
  <c r="E62" i="2"/>
  <c r="F62" i="2"/>
  <c r="G62" i="2"/>
  <c r="H62" i="2"/>
  <c r="I62" i="2"/>
  <c r="J62" i="2"/>
  <c r="K62" i="2"/>
  <c r="L62" i="2"/>
  <c r="M62" i="2"/>
  <c r="N62" i="2"/>
  <c r="O62" i="2"/>
  <c r="P62" i="2"/>
  <c r="Q62" i="2"/>
  <c r="R62" i="2"/>
  <c r="S62" i="2"/>
  <c r="T62" i="2"/>
  <c r="U62" i="2"/>
  <c r="V62" i="2"/>
  <c r="W62" i="2"/>
  <c r="X62" i="2"/>
  <c r="Y62" i="2"/>
  <c r="Z62" i="2"/>
  <c r="AA62" i="2"/>
  <c r="AB62" i="2"/>
  <c r="AC62" i="2"/>
  <c r="AD62" i="2"/>
  <c r="AE62" i="2"/>
  <c r="AF62" i="2"/>
  <c r="AG62" i="2"/>
  <c r="AH62" i="2"/>
  <c r="AI62" i="2"/>
  <c r="AJ62" i="2"/>
  <c r="AK62" i="2"/>
  <c r="AL62" i="2"/>
  <c r="AM62" i="2"/>
  <c r="AN62" i="2"/>
  <c r="AO62" i="2"/>
  <c r="AP62" i="2"/>
  <c r="AQ62" i="2"/>
  <c r="AR62" i="2"/>
  <c r="AS62" i="2"/>
  <c r="AT62" i="2"/>
  <c r="AU62" i="2"/>
  <c r="AV62" i="2"/>
  <c r="AW62" i="2"/>
  <c r="AX62" i="2"/>
  <c r="AY62" i="2"/>
  <c r="AZ62" i="2"/>
  <c r="BA62" i="2"/>
  <c r="BB62" i="2"/>
  <c r="BC62" i="2"/>
  <c r="BD62" i="2"/>
  <c r="BE62" i="2"/>
  <c r="BF62" i="2"/>
  <c r="BG62" i="2"/>
  <c r="BH62" i="2"/>
  <c r="BI62" i="2"/>
  <c r="BJ62" i="2"/>
  <c r="BK62" i="2"/>
  <c r="BL62" i="2"/>
  <c r="BM62" i="2"/>
  <c r="BN62" i="2"/>
  <c r="BO62" i="2"/>
  <c r="BP62" i="2"/>
  <c r="BQ62" i="2"/>
  <c r="BR62" i="2"/>
  <c r="BS62" i="2"/>
  <c r="BT62" i="2"/>
  <c r="BU62" i="2"/>
  <c r="BV62" i="2"/>
  <c r="BW62" i="2"/>
  <c r="BX62" i="2"/>
  <c r="BY62" i="2"/>
  <c r="BZ62" i="2"/>
  <c r="CA62" i="2"/>
  <c r="CB62" i="2"/>
  <c r="CC62" i="2"/>
  <c r="CD62" i="2"/>
  <c r="CE62" i="2"/>
  <c r="CF62" i="2"/>
  <c r="B63" i="2"/>
  <c r="C63" i="2"/>
  <c r="D63" i="2"/>
  <c r="E63" i="2"/>
  <c r="F63" i="2"/>
  <c r="G63" i="2"/>
  <c r="H63" i="2"/>
  <c r="I63" i="2"/>
  <c r="J63" i="2"/>
  <c r="K63" i="2"/>
  <c r="L63" i="2"/>
  <c r="M63" i="2"/>
  <c r="N63" i="2"/>
  <c r="O63" i="2"/>
  <c r="P63" i="2"/>
  <c r="Q63" i="2"/>
  <c r="R63" i="2"/>
  <c r="S63" i="2"/>
  <c r="T63" i="2"/>
  <c r="U63" i="2"/>
  <c r="V63" i="2"/>
  <c r="W63" i="2"/>
  <c r="X63" i="2"/>
  <c r="Y63" i="2"/>
  <c r="Z63" i="2"/>
  <c r="AA63" i="2"/>
  <c r="AB63" i="2"/>
  <c r="AC63" i="2"/>
  <c r="AD63" i="2"/>
  <c r="AE63" i="2"/>
  <c r="AF63" i="2"/>
  <c r="AG63" i="2"/>
  <c r="AH63" i="2"/>
  <c r="AI63" i="2"/>
  <c r="AJ63" i="2"/>
  <c r="AK63" i="2"/>
  <c r="AL63" i="2"/>
  <c r="AM63" i="2"/>
  <c r="AN63" i="2"/>
  <c r="AO63" i="2"/>
  <c r="AP63" i="2"/>
  <c r="AQ63" i="2"/>
  <c r="AR63" i="2"/>
  <c r="AS63" i="2"/>
  <c r="AT63" i="2"/>
  <c r="AU63" i="2"/>
  <c r="AV63" i="2"/>
  <c r="AW63" i="2"/>
  <c r="AX63" i="2"/>
  <c r="AY63" i="2"/>
  <c r="AZ63" i="2"/>
  <c r="BA63" i="2"/>
  <c r="BB63" i="2"/>
  <c r="BC63" i="2"/>
  <c r="BD63" i="2"/>
  <c r="BE63" i="2"/>
  <c r="BF63" i="2"/>
  <c r="BG63" i="2"/>
  <c r="BH63" i="2"/>
  <c r="BI63" i="2"/>
  <c r="BJ63" i="2"/>
  <c r="BK63" i="2"/>
  <c r="BL63" i="2"/>
  <c r="BM63" i="2"/>
  <c r="BN63" i="2"/>
  <c r="BO63" i="2"/>
  <c r="BP63" i="2"/>
  <c r="BQ63" i="2"/>
  <c r="BR63" i="2"/>
  <c r="BS63" i="2"/>
  <c r="BT63" i="2"/>
  <c r="BU63" i="2"/>
  <c r="BV63" i="2"/>
  <c r="BW63" i="2"/>
  <c r="BX63" i="2"/>
  <c r="BY63" i="2"/>
  <c r="BZ63" i="2"/>
  <c r="CA63" i="2"/>
  <c r="CB63" i="2"/>
  <c r="CC63" i="2"/>
  <c r="CD63" i="2"/>
  <c r="CE63" i="2"/>
  <c r="CF63" i="2"/>
  <c r="B64" i="2"/>
  <c r="C64" i="2"/>
  <c r="D64" i="2"/>
  <c r="E64" i="2"/>
  <c r="F64" i="2"/>
  <c r="G64" i="2"/>
  <c r="H64" i="2"/>
  <c r="I64" i="2"/>
  <c r="J64" i="2"/>
  <c r="K64" i="2"/>
  <c r="L64" i="2"/>
  <c r="M64" i="2"/>
  <c r="N64" i="2"/>
  <c r="O64" i="2"/>
  <c r="P64" i="2"/>
  <c r="Q64" i="2"/>
  <c r="R64" i="2"/>
  <c r="S64" i="2"/>
  <c r="T64" i="2"/>
  <c r="U64" i="2"/>
  <c r="V64" i="2"/>
  <c r="W64" i="2"/>
  <c r="X64" i="2"/>
  <c r="Y64" i="2"/>
  <c r="Z64" i="2"/>
  <c r="AA64" i="2"/>
  <c r="AB64" i="2"/>
  <c r="AC64" i="2"/>
  <c r="AD64" i="2"/>
  <c r="AE64" i="2"/>
  <c r="AF64" i="2"/>
  <c r="AG64" i="2"/>
  <c r="AH64" i="2"/>
  <c r="AI64" i="2"/>
  <c r="AJ64" i="2"/>
  <c r="AK64" i="2"/>
  <c r="AL64" i="2"/>
  <c r="AM64" i="2"/>
  <c r="AN64" i="2"/>
  <c r="AO64" i="2"/>
  <c r="AP64" i="2"/>
  <c r="AQ64" i="2"/>
  <c r="AR64" i="2"/>
  <c r="AS64" i="2"/>
  <c r="AT64" i="2"/>
  <c r="AU64" i="2"/>
  <c r="AV64" i="2"/>
  <c r="AW64" i="2"/>
  <c r="AX64" i="2"/>
  <c r="AY64" i="2"/>
  <c r="AZ64" i="2"/>
  <c r="BA64" i="2"/>
  <c r="BB64" i="2"/>
  <c r="BC64" i="2"/>
  <c r="BD64" i="2"/>
  <c r="BE64" i="2"/>
  <c r="BF64" i="2"/>
  <c r="BG64" i="2"/>
  <c r="BH64" i="2"/>
  <c r="BI64" i="2"/>
  <c r="BJ64" i="2"/>
  <c r="BK64" i="2"/>
  <c r="BL64" i="2"/>
  <c r="BM64" i="2"/>
  <c r="BN64" i="2"/>
  <c r="BO64" i="2"/>
  <c r="BP64" i="2"/>
  <c r="BQ64" i="2"/>
  <c r="BR64" i="2"/>
  <c r="BS64" i="2"/>
  <c r="BT64" i="2"/>
  <c r="BU64" i="2"/>
  <c r="BV64" i="2"/>
  <c r="BW64" i="2"/>
  <c r="BX64" i="2"/>
  <c r="BY64" i="2"/>
  <c r="BZ64" i="2"/>
  <c r="CA64" i="2"/>
  <c r="CB64" i="2"/>
  <c r="CC64" i="2"/>
  <c r="CD64" i="2"/>
  <c r="CE64" i="2"/>
  <c r="CF64" i="2"/>
  <c r="B65" i="2"/>
  <c r="C65" i="2"/>
  <c r="D65" i="2"/>
  <c r="E65" i="2"/>
  <c r="F65" i="2"/>
  <c r="G65" i="2"/>
  <c r="H65" i="2"/>
  <c r="I65" i="2"/>
  <c r="J65" i="2"/>
  <c r="K65" i="2"/>
  <c r="L65" i="2"/>
  <c r="M65" i="2"/>
  <c r="N65" i="2"/>
  <c r="O65" i="2"/>
  <c r="P65" i="2"/>
  <c r="Q65" i="2"/>
  <c r="R65" i="2"/>
  <c r="S65" i="2"/>
  <c r="T65" i="2"/>
  <c r="U65" i="2"/>
  <c r="V65" i="2"/>
  <c r="W65" i="2"/>
  <c r="X65" i="2"/>
  <c r="Y65" i="2"/>
  <c r="Z65" i="2"/>
  <c r="AA65" i="2"/>
  <c r="AB65" i="2"/>
  <c r="AC65" i="2"/>
  <c r="AD65" i="2"/>
  <c r="AE65" i="2"/>
  <c r="AF65" i="2"/>
  <c r="AG65" i="2"/>
  <c r="AH65" i="2"/>
  <c r="AI65" i="2"/>
  <c r="AJ65" i="2"/>
  <c r="AK65" i="2"/>
  <c r="AL65" i="2"/>
  <c r="AM65" i="2"/>
  <c r="AN65" i="2"/>
  <c r="AO65" i="2"/>
  <c r="AP65" i="2"/>
  <c r="AQ65" i="2"/>
  <c r="AR65" i="2"/>
  <c r="AS65" i="2"/>
  <c r="AT65" i="2"/>
  <c r="AU65" i="2"/>
  <c r="AV65" i="2"/>
  <c r="AW65" i="2"/>
  <c r="AX65" i="2"/>
  <c r="AY65" i="2"/>
  <c r="AZ65" i="2"/>
  <c r="BA65" i="2"/>
  <c r="BB65" i="2"/>
  <c r="BC65" i="2"/>
  <c r="BD65" i="2"/>
  <c r="BE65" i="2"/>
  <c r="BF65" i="2"/>
  <c r="BG65" i="2"/>
  <c r="BH65" i="2"/>
  <c r="BI65" i="2"/>
  <c r="BJ65" i="2"/>
  <c r="BK65" i="2"/>
  <c r="BL65" i="2"/>
  <c r="BM65" i="2"/>
  <c r="BN65" i="2"/>
  <c r="BO65" i="2"/>
  <c r="BP65" i="2"/>
  <c r="BQ65" i="2"/>
  <c r="BR65" i="2"/>
  <c r="BS65" i="2"/>
  <c r="BT65" i="2"/>
  <c r="BU65" i="2"/>
  <c r="BV65" i="2"/>
  <c r="BW65" i="2"/>
  <c r="BX65" i="2"/>
  <c r="BY65" i="2"/>
  <c r="BZ65" i="2"/>
  <c r="CA65" i="2"/>
  <c r="CB65" i="2"/>
  <c r="CC65" i="2"/>
  <c r="CD65" i="2"/>
  <c r="CE65" i="2"/>
  <c r="CF65" i="2"/>
  <c r="B66" i="2"/>
  <c r="C66" i="2"/>
  <c r="D66" i="2"/>
  <c r="E66" i="2"/>
  <c r="F66" i="2"/>
  <c r="G66" i="2"/>
  <c r="H66" i="2"/>
  <c r="I66" i="2"/>
  <c r="J66" i="2"/>
  <c r="K66" i="2"/>
  <c r="L66" i="2"/>
  <c r="M66" i="2"/>
  <c r="N66" i="2"/>
  <c r="O66" i="2"/>
  <c r="P66" i="2"/>
  <c r="Q66" i="2"/>
  <c r="R66" i="2"/>
  <c r="S66" i="2"/>
  <c r="T66" i="2"/>
  <c r="U66" i="2"/>
  <c r="V66" i="2"/>
  <c r="W66" i="2"/>
  <c r="X66" i="2"/>
  <c r="Y66" i="2"/>
  <c r="Z66" i="2"/>
  <c r="AA66" i="2"/>
  <c r="AB66" i="2"/>
  <c r="AC66" i="2"/>
  <c r="AD66" i="2"/>
  <c r="AE66" i="2"/>
  <c r="AF66" i="2"/>
  <c r="AG66" i="2"/>
  <c r="AH66" i="2"/>
  <c r="AI66" i="2"/>
  <c r="AJ66" i="2"/>
  <c r="AK66" i="2"/>
  <c r="AL66" i="2"/>
  <c r="AM66" i="2"/>
  <c r="AN66" i="2"/>
  <c r="AO66" i="2"/>
  <c r="AP66" i="2"/>
  <c r="AQ66" i="2"/>
  <c r="AR66" i="2"/>
  <c r="AS66" i="2"/>
  <c r="AT66" i="2"/>
  <c r="AU66" i="2"/>
  <c r="AV66" i="2"/>
  <c r="AW66" i="2"/>
  <c r="AX66" i="2"/>
  <c r="AY66" i="2"/>
  <c r="AZ66" i="2"/>
  <c r="BA66" i="2"/>
  <c r="BB66" i="2"/>
  <c r="BC66" i="2"/>
  <c r="BD66" i="2"/>
  <c r="BE66" i="2"/>
  <c r="BF66" i="2"/>
  <c r="BG66" i="2"/>
  <c r="BH66" i="2"/>
  <c r="BI66" i="2"/>
  <c r="BJ66" i="2"/>
  <c r="BK66" i="2"/>
  <c r="BL66" i="2"/>
  <c r="BM66" i="2"/>
  <c r="BN66" i="2"/>
  <c r="BO66" i="2"/>
  <c r="BP66" i="2"/>
  <c r="BQ66" i="2"/>
  <c r="BR66" i="2"/>
  <c r="BS66" i="2"/>
  <c r="BT66" i="2"/>
  <c r="BU66" i="2"/>
  <c r="BV66" i="2"/>
  <c r="BW66" i="2"/>
  <c r="BX66" i="2"/>
  <c r="BY66" i="2"/>
  <c r="BZ66" i="2"/>
  <c r="CA66" i="2"/>
  <c r="CB66" i="2"/>
  <c r="CC66" i="2"/>
  <c r="CD66" i="2"/>
  <c r="CE66" i="2"/>
  <c r="CF66" i="2"/>
  <c r="B67" i="2"/>
  <c r="C67" i="2"/>
  <c r="D67" i="2"/>
  <c r="E67" i="2"/>
  <c r="F67" i="2"/>
  <c r="G67" i="2"/>
  <c r="H67" i="2"/>
  <c r="I67" i="2"/>
  <c r="J67" i="2"/>
  <c r="K67" i="2"/>
  <c r="L67" i="2"/>
  <c r="M67" i="2"/>
  <c r="N67" i="2"/>
  <c r="O67" i="2"/>
  <c r="P67" i="2"/>
  <c r="Q67" i="2"/>
  <c r="R67" i="2"/>
  <c r="S67" i="2"/>
  <c r="T67" i="2"/>
  <c r="U67" i="2"/>
  <c r="V67" i="2"/>
  <c r="W67" i="2"/>
  <c r="X67" i="2"/>
  <c r="Y67" i="2"/>
  <c r="Z67" i="2"/>
  <c r="AA67" i="2"/>
  <c r="AB67" i="2"/>
  <c r="AC67" i="2"/>
  <c r="AD67" i="2"/>
  <c r="AE67" i="2"/>
  <c r="AF67" i="2"/>
  <c r="AG67" i="2"/>
  <c r="AH67" i="2"/>
  <c r="AI67" i="2"/>
  <c r="AJ67" i="2"/>
  <c r="AK67" i="2"/>
  <c r="AL67" i="2"/>
  <c r="AM67" i="2"/>
  <c r="AN67" i="2"/>
  <c r="AO67" i="2"/>
  <c r="AP67" i="2"/>
  <c r="AQ67" i="2"/>
  <c r="AR67" i="2"/>
  <c r="AS67" i="2"/>
  <c r="AT67" i="2"/>
  <c r="AU67" i="2"/>
  <c r="AV67" i="2"/>
  <c r="AW67" i="2"/>
  <c r="AX67" i="2"/>
  <c r="AY67" i="2"/>
  <c r="AZ67" i="2"/>
  <c r="BA67" i="2"/>
  <c r="BB67" i="2"/>
  <c r="BC67" i="2"/>
  <c r="BD67" i="2"/>
  <c r="BE67" i="2"/>
  <c r="BF67" i="2"/>
  <c r="BG67" i="2"/>
  <c r="BH67" i="2"/>
  <c r="BI67" i="2"/>
  <c r="BJ67" i="2"/>
  <c r="BK67" i="2"/>
  <c r="BL67" i="2"/>
  <c r="BM67" i="2"/>
  <c r="BN67" i="2"/>
  <c r="BO67" i="2"/>
  <c r="BP67" i="2"/>
  <c r="BQ67" i="2"/>
  <c r="BR67" i="2"/>
  <c r="BS67" i="2"/>
  <c r="BT67" i="2"/>
  <c r="BU67" i="2"/>
  <c r="BV67" i="2"/>
  <c r="BW67" i="2"/>
  <c r="BX67" i="2"/>
  <c r="BY67" i="2"/>
  <c r="BZ67" i="2"/>
  <c r="CA67" i="2"/>
  <c r="CB67" i="2"/>
  <c r="CC67" i="2"/>
  <c r="CD67" i="2"/>
  <c r="CE67" i="2"/>
  <c r="CF67" i="2"/>
  <c r="B68" i="2"/>
  <c r="C68" i="2"/>
  <c r="D68" i="2"/>
  <c r="E68" i="2"/>
  <c r="F68" i="2"/>
  <c r="G68" i="2"/>
  <c r="H68" i="2"/>
  <c r="I68" i="2"/>
  <c r="J68" i="2"/>
  <c r="K68" i="2"/>
  <c r="L68" i="2"/>
  <c r="M68" i="2"/>
  <c r="N68" i="2"/>
  <c r="O68" i="2"/>
  <c r="P68" i="2"/>
  <c r="Q68" i="2"/>
  <c r="R68" i="2"/>
  <c r="S68" i="2"/>
  <c r="T68" i="2"/>
  <c r="U68" i="2"/>
  <c r="V68" i="2"/>
  <c r="W68" i="2"/>
  <c r="X68" i="2"/>
  <c r="Y68" i="2"/>
  <c r="Z68" i="2"/>
  <c r="AA68" i="2"/>
  <c r="AB68" i="2"/>
  <c r="AC68" i="2"/>
  <c r="AD68" i="2"/>
  <c r="AE68" i="2"/>
  <c r="AF68" i="2"/>
  <c r="AG68" i="2"/>
  <c r="AH68" i="2"/>
  <c r="AI68" i="2"/>
  <c r="AJ68" i="2"/>
  <c r="AK68" i="2"/>
  <c r="AL68" i="2"/>
  <c r="AM68" i="2"/>
  <c r="AN68" i="2"/>
  <c r="AO68" i="2"/>
  <c r="AP68" i="2"/>
  <c r="AQ68" i="2"/>
  <c r="AR68" i="2"/>
  <c r="AS68" i="2"/>
  <c r="AT68" i="2"/>
  <c r="AU68" i="2"/>
  <c r="AV68" i="2"/>
  <c r="AW68" i="2"/>
  <c r="AX68" i="2"/>
  <c r="AY68" i="2"/>
  <c r="AZ68" i="2"/>
  <c r="BA68" i="2"/>
  <c r="BB68" i="2"/>
  <c r="BC68" i="2"/>
  <c r="BD68" i="2"/>
  <c r="BE68" i="2"/>
  <c r="BF68" i="2"/>
  <c r="BG68" i="2"/>
  <c r="BH68" i="2"/>
  <c r="BI68" i="2"/>
  <c r="BJ68" i="2"/>
  <c r="BK68" i="2"/>
  <c r="BL68" i="2"/>
  <c r="BM68" i="2"/>
  <c r="BN68" i="2"/>
  <c r="BO68" i="2"/>
  <c r="BP68" i="2"/>
  <c r="BQ68" i="2"/>
  <c r="BR68" i="2"/>
  <c r="BS68" i="2"/>
  <c r="BT68" i="2"/>
  <c r="BU68" i="2"/>
  <c r="BV68" i="2"/>
  <c r="BW68" i="2"/>
  <c r="BX68" i="2"/>
  <c r="BY68" i="2"/>
  <c r="BZ68" i="2"/>
  <c r="CA68" i="2"/>
  <c r="CB68" i="2"/>
  <c r="CC68" i="2"/>
  <c r="CD68" i="2"/>
  <c r="CE68" i="2"/>
  <c r="CF68" i="2"/>
  <c r="B69" i="2"/>
  <c r="C69" i="2"/>
  <c r="D69" i="2"/>
  <c r="E69" i="2"/>
  <c r="F69" i="2"/>
  <c r="G69" i="2"/>
  <c r="H69" i="2"/>
  <c r="I69" i="2"/>
  <c r="J69" i="2"/>
  <c r="K69" i="2"/>
  <c r="L69" i="2"/>
  <c r="M69" i="2"/>
  <c r="N69" i="2"/>
  <c r="O69" i="2"/>
  <c r="P69" i="2"/>
  <c r="Q69" i="2"/>
  <c r="R69" i="2"/>
  <c r="S69" i="2"/>
  <c r="T69" i="2"/>
  <c r="U69" i="2"/>
  <c r="V69" i="2"/>
  <c r="W69" i="2"/>
  <c r="X69" i="2"/>
  <c r="Y69" i="2"/>
  <c r="Z69" i="2"/>
  <c r="AA69" i="2"/>
  <c r="AB69" i="2"/>
  <c r="AC69" i="2"/>
  <c r="AD69" i="2"/>
  <c r="AE69" i="2"/>
  <c r="AF69" i="2"/>
  <c r="AG69" i="2"/>
  <c r="AH69" i="2"/>
  <c r="AI69" i="2"/>
  <c r="AJ69" i="2"/>
  <c r="AK69" i="2"/>
  <c r="AL69" i="2"/>
  <c r="AM69" i="2"/>
  <c r="AN69" i="2"/>
  <c r="AO69" i="2"/>
  <c r="AP69" i="2"/>
  <c r="AQ69" i="2"/>
  <c r="AR69" i="2"/>
  <c r="AS69" i="2"/>
  <c r="AT69" i="2"/>
  <c r="AU69" i="2"/>
  <c r="AV69" i="2"/>
  <c r="AW69" i="2"/>
  <c r="AX69" i="2"/>
  <c r="AY69" i="2"/>
  <c r="AZ69" i="2"/>
  <c r="BA69" i="2"/>
  <c r="BB69" i="2"/>
  <c r="BC69" i="2"/>
  <c r="BD69" i="2"/>
  <c r="BE69" i="2"/>
  <c r="BF69" i="2"/>
  <c r="BG69" i="2"/>
  <c r="BH69" i="2"/>
  <c r="BI69" i="2"/>
  <c r="BJ69" i="2"/>
  <c r="BK69" i="2"/>
  <c r="BL69" i="2"/>
  <c r="BM69" i="2"/>
  <c r="BN69" i="2"/>
  <c r="BO69" i="2"/>
  <c r="BP69" i="2"/>
  <c r="BQ69" i="2"/>
  <c r="BR69" i="2"/>
  <c r="BS69" i="2"/>
  <c r="BT69" i="2"/>
  <c r="BU69" i="2"/>
  <c r="BV69" i="2"/>
  <c r="BW69" i="2"/>
  <c r="BX69" i="2"/>
  <c r="BY69" i="2"/>
  <c r="BZ69" i="2"/>
  <c r="CA69" i="2"/>
  <c r="CB69" i="2"/>
  <c r="CC69" i="2"/>
  <c r="CD69" i="2"/>
  <c r="CE69" i="2"/>
  <c r="CF69" i="2"/>
  <c r="B70" i="2"/>
  <c r="C70" i="2"/>
  <c r="D70" i="2"/>
  <c r="E70" i="2"/>
  <c r="F70" i="2"/>
  <c r="G70" i="2"/>
  <c r="H70" i="2"/>
  <c r="I70" i="2"/>
  <c r="J70" i="2"/>
  <c r="K70" i="2"/>
  <c r="L70" i="2"/>
  <c r="M70" i="2"/>
  <c r="N70" i="2"/>
  <c r="O70" i="2"/>
  <c r="P70" i="2"/>
  <c r="Q70" i="2"/>
  <c r="R70" i="2"/>
  <c r="S70" i="2"/>
  <c r="T70" i="2"/>
  <c r="U70" i="2"/>
  <c r="V70" i="2"/>
  <c r="W70" i="2"/>
  <c r="X70" i="2"/>
  <c r="Y70" i="2"/>
  <c r="Z70" i="2"/>
  <c r="AA70" i="2"/>
  <c r="AB70" i="2"/>
  <c r="AC70" i="2"/>
  <c r="AD70" i="2"/>
  <c r="AE70" i="2"/>
  <c r="AF70" i="2"/>
  <c r="AG70" i="2"/>
  <c r="AH70" i="2"/>
  <c r="AI70" i="2"/>
  <c r="AJ70" i="2"/>
  <c r="AK70" i="2"/>
  <c r="AL70" i="2"/>
  <c r="AM70" i="2"/>
  <c r="AN70" i="2"/>
  <c r="AO70" i="2"/>
  <c r="AP70" i="2"/>
  <c r="AQ70" i="2"/>
  <c r="AR70" i="2"/>
  <c r="AS70" i="2"/>
  <c r="AT70" i="2"/>
  <c r="AU70" i="2"/>
  <c r="AV70" i="2"/>
  <c r="AW70" i="2"/>
  <c r="AX70" i="2"/>
  <c r="AY70" i="2"/>
  <c r="AZ70" i="2"/>
  <c r="BA70" i="2"/>
  <c r="BB70" i="2"/>
  <c r="BC70" i="2"/>
  <c r="BD70" i="2"/>
  <c r="BE70" i="2"/>
  <c r="BF70" i="2"/>
  <c r="BG70" i="2"/>
  <c r="BH70" i="2"/>
  <c r="BI70" i="2"/>
  <c r="BJ70" i="2"/>
  <c r="BK70" i="2"/>
  <c r="BL70" i="2"/>
  <c r="BM70" i="2"/>
  <c r="BN70" i="2"/>
  <c r="BO70" i="2"/>
  <c r="BP70" i="2"/>
  <c r="BQ70" i="2"/>
  <c r="BR70" i="2"/>
  <c r="BS70" i="2"/>
  <c r="BT70" i="2"/>
  <c r="BU70" i="2"/>
  <c r="BV70" i="2"/>
  <c r="BW70" i="2"/>
  <c r="BX70" i="2"/>
  <c r="BY70" i="2"/>
  <c r="BZ70" i="2"/>
  <c r="CA70" i="2"/>
  <c r="CB70" i="2"/>
  <c r="CC70" i="2"/>
  <c r="CD70" i="2"/>
  <c r="CE70" i="2"/>
  <c r="CF70" i="2"/>
  <c r="B71" i="2"/>
  <c r="C71" i="2"/>
  <c r="D71" i="2"/>
  <c r="E71" i="2"/>
  <c r="F71" i="2"/>
  <c r="G71" i="2"/>
  <c r="H71" i="2"/>
  <c r="I71" i="2"/>
  <c r="J71" i="2"/>
  <c r="K71" i="2"/>
  <c r="L71" i="2"/>
  <c r="M71" i="2"/>
  <c r="N71" i="2"/>
  <c r="O71" i="2"/>
  <c r="P71" i="2"/>
  <c r="Q71" i="2"/>
  <c r="R71" i="2"/>
  <c r="S71" i="2"/>
  <c r="T71" i="2"/>
  <c r="U71" i="2"/>
  <c r="V71" i="2"/>
  <c r="W71" i="2"/>
  <c r="X71" i="2"/>
  <c r="Y71" i="2"/>
  <c r="Z71" i="2"/>
  <c r="AA71" i="2"/>
  <c r="AB71" i="2"/>
  <c r="AC71" i="2"/>
  <c r="AD71" i="2"/>
  <c r="AE71" i="2"/>
  <c r="AF71" i="2"/>
  <c r="AG71" i="2"/>
  <c r="AH71" i="2"/>
  <c r="AI71" i="2"/>
  <c r="AJ71" i="2"/>
  <c r="AK71" i="2"/>
  <c r="AL71" i="2"/>
  <c r="AM71" i="2"/>
  <c r="AN71" i="2"/>
  <c r="AO71" i="2"/>
  <c r="AP71" i="2"/>
  <c r="AQ71" i="2"/>
  <c r="AR71" i="2"/>
  <c r="AS71" i="2"/>
  <c r="AT71" i="2"/>
  <c r="AU71" i="2"/>
  <c r="AV71" i="2"/>
  <c r="AW71" i="2"/>
  <c r="AX71" i="2"/>
  <c r="AY71" i="2"/>
  <c r="AZ71" i="2"/>
  <c r="BA71" i="2"/>
  <c r="BB71" i="2"/>
  <c r="BC71" i="2"/>
  <c r="BD71" i="2"/>
  <c r="BE71" i="2"/>
  <c r="BF71" i="2"/>
  <c r="BG71" i="2"/>
  <c r="BH71" i="2"/>
  <c r="BI71" i="2"/>
  <c r="BJ71" i="2"/>
  <c r="BK71" i="2"/>
  <c r="BL71" i="2"/>
  <c r="BM71" i="2"/>
  <c r="BN71" i="2"/>
  <c r="BO71" i="2"/>
  <c r="BP71" i="2"/>
  <c r="BQ71" i="2"/>
  <c r="BR71" i="2"/>
  <c r="BS71" i="2"/>
  <c r="BT71" i="2"/>
  <c r="BU71" i="2"/>
  <c r="BV71" i="2"/>
  <c r="BW71" i="2"/>
  <c r="BX71" i="2"/>
  <c r="BY71" i="2"/>
  <c r="BZ71" i="2"/>
  <c r="CA71" i="2"/>
  <c r="CB71" i="2"/>
  <c r="CC71" i="2"/>
  <c r="CD71" i="2"/>
  <c r="CE71" i="2"/>
  <c r="CF71" i="2"/>
  <c r="B72" i="2"/>
  <c r="C72" i="2"/>
  <c r="D72" i="2"/>
  <c r="E72" i="2"/>
  <c r="F72" i="2"/>
  <c r="G72" i="2"/>
  <c r="H72" i="2"/>
  <c r="I72" i="2"/>
  <c r="J72" i="2"/>
  <c r="K72" i="2"/>
  <c r="L72" i="2"/>
  <c r="M72" i="2"/>
  <c r="N72" i="2"/>
  <c r="O72" i="2"/>
  <c r="P72" i="2"/>
  <c r="Q72" i="2"/>
  <c r="R72" i="2"/>
  <c r="S72" i="2"/>
  <c r="T72" i="2"/>
  <c r="U72" i="2"/>
  <c r="V72" i="2"/>
  <c r="W72" i="2"/>
  <c r="X72" i="2"/>
  <c r="Y72" i="2"/>
  <c r="Z72" i="2"/>
  <c r="AA72" i="2"/>
  <c r="AB72" i="2"/>
  <c r="AC72" i="2"/>
  <c r="AD72" i="2"/>
  <c r="AE72" i="2"/>
  <c r="AF72" i="2"/>
  <c r="AG72" i="2"/>
  <c r="AH72" i="2"/>
  <c r="AI72" i="2"/>
  <c r="AJ72" i="2"/>
  <c r="AK72" i="2"/>
  <c r="AL72" i="2"/>
  <c r="AM72" i="2"/>
  <c r="AN72" i="2"/>
  <c r="AO72" i="2"/>
  <c r="AP72" i="2"/>
  <c r="AQ72" i="2"/>
  <c r="AR72" i="2"/>
  <c r="AS72" i="2"/>
  <c r="AT72" i="2"/>
  <c r="AU72" i="2"/>
  <c r="AV72" i="2"/>
  <c r="AW72" i="2"/>
  <c r="AX72" i="2"/>
  <c r="AY72" i="2"/>
  <c r="AZ72" i="2"/>
  <c r="BA72" i="2"/>
  <c r="BB72" i="2"/>
  <c r="BC72" i="2"/>
  <c r="BD72" i="2"/>
  <c r="BE72" i="2"/>
  <c r="BF72" i="2"/>
  <c r="BG72" i="2"/>
  <c r="BH72" i="2"/>
  <c r="BI72" i="2"/>
  <c r="BJ72" i="2"/>
  <c r="BK72" i="2"/>
  <c r="BL72" i="2"/>
  <c r="BM72" i="2"/>
  <c r="BN72" i="2"/>
  <c r="BO72" i="2"/>
  <c r="BP72" i="2"/>
  <c r="BQ72" i="2"/>
  <c r="BR72" i="2"/>
  <c r="BS72" i="2"/>
  <c r="BT72" i="2"/>
  <c r="BU72" i="2"/>
  <c r="BV72" i="2"/>
  <c r="BW72" i="2"/>
  <c r="BX72" i="2"/>
  <c r="BY72" i="2"/>
  <c r="BZ72" i="2"/>
  <c r="CA72" i="2"/>
  <c r="CB72" i="2"/>
  <c r="CC72" i="2"/>
  <c r="CD72" i="2"/>
  <c r="CE72" i="2"/>
  <c r="CF72" i="2"/>
  <c r="B73" i="2"/>
  <c r="C73" i="2"/>
  <c r="D73" i="2"/>
  <c r="E73" i="2"/>
  <c r="F73" i="2"/>
  <c r="G73" i="2"/>
  <c r="H73" i="2"/>
  <c r="I73" i="2"/>
  <c r="J73" i="2"/>
  <c r="K73" i="2"/>
  <c r="L73" i="2"/>
  <c r="M73" i="2"/>
  <c r="N73" i="2"/>
  <c r="O73" i="2"/>
  <c r="P73" i="2"/>
  <c r="Q73" i="2"/>
  <c r="R73" i="2"/>
  <c r="S73" i="2"/>
  <c r="T73" i="2"/>
  <c r="U73" i="2"/>
  <c r="V73" i="2"/>
  <c r="W73" i="2"/>
  <c r="X73" i="2"/>
  <c r="Y73" i="2"/>
  <c r="Z73" i="2"/>
  <c r="AA73" i="2"/>
  <c r="AB73" i="2"/>
  <c r="AC73" i="2"/>
  <c r="AD73" i="2"/>
  <c r="AE73" i="2"/>
  <c r="AF73" i="2"/>
  <c r="AG73" i="2"/>
  <c r="AH73" i="2"/>
  <c r="AI73" i="2"/>
  <c r="AJ73" i="2"/>
  <c r="AK73" i="2"/>
  <c r="AL73" i="2"/>
  <c r="AM73" i="2"/>
  <c r="AN73" i="2"/>
  <c r="AO73" i="2"/>
  <c r="AP73" i="2"/>
  <c r="AQ73" i="2"/>
  <c r="AR73" i="2"/>
  <c r="AS73" i="2"/>
  <c r="AT73" i="2"/>
  <c r="AU73" i="2"/>
  <c r="AV73" i="2"/>
  <c r="AW73" i="2"/>
  <c r="AX73" i="2"/>
  <c r="AY73" i="2"/>
  <c r="AZ73" i="2"/>
  <c r="BA73" i="2"/>
  <c r="BB73" i="2"/>
  <c r="BC73" i="2"/>
  <c r="BD73" i="2"/>
  <c r="BE73" i="2"/>
  <c r="BF73" i="2"/>
  <c r="BG73" i="2"/>
  <c r="BH73" i="2"/>
  <c r="BI73" i="2"/>
  <c r="BJ73" i="2"/>
  <c r="BK73" i="2"/>
  <c r="BL73" i="2"/>
  <c r="BM73" i="2"/>
  <c r="BN73" i="2"/>
  <c r="BO73" i="2"/>
  <c r="BP73" i="2"/>
  <c r="BQ73" i="2"/>
  <c r="BR73" i="2"/>
  <c r="BS73" i="2"/>
  <c r="BT73" i="2"/>
  <c r="BU73" i="2"/>
  <c r="BV73" i="2"/>
  <c r="BW73" i="2"/>
  <c r="BX73" i="2"/>
  <c r="BY73" i="2"/>
  <c r="BZ73" i="2"/>
  <c r="CA73" i="2"/>
  <c r="CB73" i="2"/>
  <c r="CC73" i="2"/>
  <c r="CD73" i="2"/>
  <c r="CE73" i="2"/>
  <c r="CF73" i="2"/>
  <c r="B74" i="2"/>
  <c r="C74" i="2"/>
  <c r="D74" i="2"/>
  <c r="E74" i="2"/>
  <c r="F74" i="2"/>
  <c r="G74" i="2"/>
  <c r="H74" i="2"/>
  <c r="I74" i="2"/>
  <c r="J74" i="2"/>
  <c r="K74" i="2"/>
  <c r="L74" i="2"/>
  <c r="M74" i="2"/>
  <c r="N74" i="2"/>
  <c r="O74" i="2"/>
  <c r="P74" i="2"/>
  <c r="Q74" i="2"/>
  <c r="R74" i="2"/>
  <c r="S74" i="2"/>
  <c r="T74" i="2"/>
  <c r="U74" i="2"/>
  <c r="V74" i="2"/>
  <c r="W74" i="2"/>
  <c r="X74" i="2"/>
  <c r="Y74" i="2"/>
  <c r="Z74" i="2"/>
  <c r="AA74" i="2"/>
  <c r="AB74" i="2"/>
  <c r="AC74" i="2"/>
  <c r="AD74" i="2"/>
  <c r="AE74" i="2"/>
  <c r="AF74" i="2"/>
  <c r="AG74" i="2"/>
  <c r="AH74" i="2"/>
  <c r="AI74" i="2"/>
  <c r="AJ74" i="2"/>
  <c r="AK74" i="2"/>
  <c r="AL74" i="2"/>
  <c r="AM74" i="2"/>
  <c r="AN74" i="2"/>
  <c r="AO74" i="2"/>
  <c r="AP74" i="2"/>
  <c r="AQ74" i="2"/>
  <c r="AR74" i="2"/>
  <c r="AS74" i="2"/>
  <c r="AT74" i="2"/>
  <c r="AU74" i="2"/>
  <c r="AV74" i="2"/>
  <c r="AW74" i="2"/>
  <c r="AX74" i="2"/>
  <c r="AY74" i="2"/>
  <c r="AZ74" i="2"/>
  <c r="BA74" i="2"/>
  <c r="BB74" i="2"/>
  <c r="BC74" i="2"/>
  <c r="BD74" i="2"/>
  <c r="BE74" i="2"/>
  <c r="BF74" i="2"/>
  <c r="BG74" i="2"/>
  <c r="BH74" i="2"/>
  <c r="BI74" i="2"/>
  <c r="BJ74" i="2"/>
  <c r="BK74" i="2"/>
  <c r="BL74" i="2"/>
  <c r="BM74" i="2"/>
  <c r="BN74" i="2"/>
  <c r="BO74" i="2"/>
  <c r="BP74" i="2"/>
  <c r="BQ74" i="2"/>
  <c r="BR74" i="2"/>
  <c r="BS74" i="2"/>
  <c r="BT74" i="2"/>
  <c r="BU74" i="2"/>
  <c r="BV74" i="2"/>
  <c r="BW74" i="2"/>
  <c r="BX74" i="2"/>
  <c r="BY74" i="2"/>
  <c r="BZ74" i="2"/>
  <c r="CA74" i="2"/>
  <c r="CB74" i="2"/>
  <c r="CC74" i="2"/>
  <c r="CD74" i="2"/>
  <c r="CE74" i="2"/>
  <c r="CF74" i="2"/>
  <c r="B75" i="2"/>
  <c r="C75" i="2"/>
  <c r="D75" i="2"/>
  <c r="E75" i="2"/>
  <c r="F75" i="2"/>
  <c r="G75" i="2"/>
  <c r="H75" i="2"/>
  <c r="I75" i="2"/>
  <c r="J75" i="2"/>
  <c r="K75" i="2"/>
  <c r="L75" i="2"/>
  <c r="M75" i="2"/>
  <c r="N75" i="2"/>
  <c r="O75" i="2"/>
  <c r="P75" i="2"/>
  <c r="Q75" i="2"/>
  <c r="R75" i="2"/>
  <c r="S75" i="2"/>
  <c r="T75" i="2"/>
  <c r="U75" i="2"/>
  <c r="V75" i="2"/>
  <c r="W75" i="2"/>
  <c r="X75" i="2"/>
  <c r="Y75" i="2"/>
  <c r="Z75" i="2"/>
  <c r="AA75" i="2"/>
  <c r="AB75" i="2"/>
  <c r="AC75" i="2"/>
  <c r="AD75" i="2"/>
  <c r="AE75" i="2"/>
  <c r="AF75" i="2"/>
  <c r="AG75" i="2"/>
  <c r="AH75" i="2"/>
  <c r="AI75" i="2"/>
  <c r="AJ75" i="2"/>
  <c r="AK75" i="2"/>
  <c r="AL75" i="2"/>
  <c r="AM75" i="2"/>
  <c r="AN75" i="2"/>
  <c r="AO75" i="2"/>
  <c r="AP75" i="2"/>
  <c r="AQ75" i="2"/>
  <c r="AR75" i="2"/>
  <c r="AS75" i="2"/>
  <c r="AT75" i="2"/>
  <c r="AU75" i="2"/>
  <c r="AV75" i="2"/>
  <c r="AW75" i="2"/>
  <c r="AX75" i="2"/>
  <c r="AY75" i="2"/>
  <c r="AZ75" i="2"/>
  <c r="BA75" i="2"/>
  <c r="BB75" i="2"/>
  <c r="BC75" i="2"/>
  <c r="BD75" i="2"/>
  <c r="BE75" i="2"/>
  <c r="BF75" i="2"/>
  <c r="BG75" i="2"/>
  <c r="BH75" i="2"/>
  <c r="BI75" i="2"/>
  <c r="BJ75" i="2"/>
  <c r="BK75" i="2"/>
  <c r="BL75" i="2"/>
  <c r="BM75" i="2"/>
  <c r="BN75" i="2"/>
  <c r="BO75" i="2"/>
  <c r="BP75" i="2"/>
  <c r="BQ75" i="2"/>
  <c r="BR75" i="2"/>
  <c r="BS75" i="2"/>
  <c r="BT75" i="2"/>
  <c r="BU75" i="2"/>
  <c r="BV75" i="2"/>
  <c r="BW75" i="2"/>
  <c r="BX75" i="2"/>
  <c r="BY75" i="2"/>
  <c r="BZ75" i="2"/>
  <c r="CA75" i="2"/>
  <c r="CB75" i="2"/>
  <c r="CC75" i="2"/>
  <c r="CD75" i="2"/>
  <c r="CE75" i="2"/>
  <c r="CF75" i="2"/>
  <c r="B76" i="2"/>
  <c r="C76" i="2"/>
  <c r="D76" i="2"/>
  <c r="E76" i="2"/>
  <c r="F76" i="2"/>
  <c r="G76" i="2"/>
  <c r="H76" i="2"/>
  <c r="I76" i="2"/>
  <c r="J76" i="2"/>
  <c r="K76" i="2"/>
  <c r="L76" i="2"/>
  <c r="M76" i="2"/>
  <c r="N76" i="2"/>
  <c r="O76" i="2"/>
  <c r="P76" i="2"/>
  <c r="Q76" i="2"/>
  <c r="R76" i="2"/>
  <c r="S76" i="2"/>
  <c r="T76" i="2"/>
  <c r="U76" i="2"/>
  <c r="V76" i="2"/>
  <c r="W76" i="2"/>
  <c r="X76" i="2"/>
  <c r="Y76" i="2"/>
  <c r="Z76" i="2"/>
  <c r="AA76" i="2"/>
  <c r="AB76" i="2"/>
  <c r="AC76" i="2"/>
  <c r="AD76" i="2"/>
  <c r="AE76" i="2"/>
  <c r="AF76" i="2"/>
  <c r="AG76" i="2"/>
  <c r="AH76" i="2"/>
  <c r="AI76" i="2"/>
  <c r="AJ76" i="2"/>
  <c r="AK76" i="2"/>
  <c r="AL76" i="2"/>
  <c r="AM76" i="2"/>
  <c r="AN76" i="2"/>
  <c r="AO76" i="2"/>
  <c r="AP76" i="2"/>
  <c r="AQ76" i="2"/>
  <c r="AR76" i="2"/>
  <c r="AS76" i="2"/>
  <c r="AT76" i="2"/>
  <c r="AU76" i="2"/>
  <c r="AV76" i="2"/>
  <c r="AW76" i="2"/>
  <c r="AX76" i="2"/>
  <c r="AY76" i="2"/>
  <c r="AZ76" i="2"/>
  <c r="BA76" i="2"/>
  <c r="BB76" i="2"/>
  <c r="BC76" i="2"/>
  <c r="BD76" i="2"/>
  <c r="BE76" i="2"/>
  <c r="BF76" i="2"/>
  <c r="BG76" i="2"/>
  <c r="BH76" i="2"/>
  <c r="BI76" i="2"/>
  <c r="BJ76" i="2"/>
  <c r="BK76" i="2"/>
  <c r="BL76" i="2"/>
  <c r="BM76" i="2"/>
  <c r="BN76" i="2"/>
  <c r="BO76" i="2"/>
  <c r="BP76" i="2"/>
  <c r="BQ76" i="2"/>
  <c r="BR76" i="2"/>
  <c r="BS76" i="2"/>
  <c r="BT76" i="2"/>
  <c r="BU76" i="2"/>
  <c r="BV76" i="2"/>
  <c r="BW76" i="2"/>
  <c r="BX76" i="2"/>
  <c r="BY76" i="2"/>
  <c r="BZ76" i="2"/>
  <c r="CA76" i="2"/>
  <c r="CB76" i="2"/>
  <c r="CC76" i="2"/>
  <c r="CD76" i="2"/>
  <c r="CE76" i="2"/>
  <c r="CF76" i="2"/>
  <c r="B77" i="2"/>
  <c r="C77" i="2"/>
  <c r="D77" i="2"/>
  <c r="E77" i="2"/>
  <c r="F77" i="2"/>
  <c r="G77" i="2"/>
  <c r="H77" i="2"/>
  <c r="I77" i="2"/>
  <c r="J77" i="2"/>
  <c r="K77" i="2"/>
  <c r="L77" i="2"/>
  <c r="M77" i="2"/>
  <c r="N77" i="2"/>
  <c r="O77" i="2"/>
  <c r="P77" i="2"/>
  <c r="Q77" i="2"/>
  <c r="R77" i="2"/>
  <c r="S77" i="2"/>
  <c r="T77" i="2"/>
  <c r="U77" i="2"/>
  <c r="V77" i="2"/>
  <c r="W77" i="2"/>
  <c r="X77" i="2"/>
  <c r="Y77" i="2"/>
  <c r="Z77" i="2"/>
  <c r="AA77" i="2"/>
  <c r="AB77" i="2"/>
  <c r="AC77" i="2"/>
  <c r="AD77" i="2"/>
  <c r="AE77" i="2"/>
  <c r="AF77" i="2"/>
  <c r="AG77" i="2"/>
  <c r="AH77" i="2"/>
  <c r="AI77" i="2"/>
  <c r="AJ77" i="2"/>
  <c r="AK77" i="2"/>
  <c r="AL77" i="2"/>
  <c r="AM77" i="2"/>
  <c r="AN77" i="2"/>
  <c r="AO77" i="2"/>
  <c r="AP77" i="2"/>
  <c r="AQ77" i="2"/>
  <c r="AR77" i="2"/>
  <c r="AS77" i="2"/>
  <c r="AT77" i="2"/>
  <c r="AU77" i="2"/>
  <c r="AV77" i="2"/>
  <c r="AW77" i="2"/>
  <c r="AX77" i="2"/>
  <c r="AY77" i="2"/>
  <c r="AZ77" i="2"/>
  <c r="BA77" i="2"/>
  <c r="BB77" i="2"/>
  <c r="BC77" i="2"/>
  <c r="BD77" i="2"/>
  <c r="BE77" i="2"/>
  <c r="BF77" i="2"/>
  <c r="BG77" i="2"/>
  <c r="BH77" i="2"/>
  <c r="BI77" i="2"/>
  <c r="BJ77" i="2"/>
  <c r="BK77" i="2"/>
  <c r="BL77" i="2"/>
  <c r="BM77" i="2"/>
  <c r="BN77" i="2"/>
  <c r="BO77" i="2"/>
  <c r="BP77" i="2"/>
  <c r="BQ77" i="2"/>
  <c r="BR77" i="2"/>
  <c r="BS77" i="2"/>
  <c r="BT77" i="2"/>
  <c r="BU77" i="2"/>
  <c r="BV77" i="2"/>
  <c r="BW77" i="2"/>
  <c r="BX77" i="2"/>
  <c r="BY77" i="2"/>
  <c r="BZ77" i="2"/>
  <c r="CA77" i="2"/>
  <c r="CB77" i="2"/>
  <c r="CC77" i="2"/>
  <c r="CD77" i="2"/>
  <c r="CE77" i="2"/>
  <c r="CF77" i="2"/>
  <c r="B78" i="2"/>
  <c r="C78" i="2"/>
  <c r="D78" i="2"/>
  <c r="E78" i="2"/>
  <c r="F78" i="2"/>
  <c r="G78" i="2"/>
  <c r="H78" i="2"/>
  <c r="I78" i="2"/>
  <c r="J78" i="2"/>
  <c r="K78" i="2"/>
  <c r="L78" i="2"/>
  <c r="M78" i="2"/>
  <c r="N78" i="2"/>
  <c r="O78" i="2"/>
  <c r="P78" i="2"/>
  <c r="Q78" i="2"/>
  <c r="R78" i="2"/>
  <c r="S78" i="2"/>
  <c r="T78" i="2"/>
  <c r="U78" i="2"/>
  <c r="V78" i="2"/>
  <c r="W78" i="2"/>
  <c r="X78" i="2"/>
  <c r="Y78" i="2"/>
  <c r="Z78" i="2"/>
  <c r="AA78" i="2"/>
  <c r="AB78" i="2"/>
  <c r="AC78" i="2"/>
  <c r="AD78" i="2"/>
  <c r="AE78" i="2"/>
  <c r="AF78" i="2"/>
  <c r="AG78" i="2"/>
  <c r="AH78" i="2"/>
  <c r="AI78" i="2"/>
  <c r="AJ78" i="2"/>
  <c r="AK78" i="2"/>
  <c r="AL78" i="2"/>
  <c r="AM78" i="2"/>
  <c r="AN78" i="2"/>
  <c r="AO78" i="2"/>
  <c r="AP78" i="2"/>
  <c r="AQ78" i="2"/>
  <c r="AR78" i="2"/>
  <c r="AS78" i="2"/>
  <c r="AT78" i="2"/>
  <c r="AU78" i="2"/>
  <c r="AV78" i="2"/>
  <c r="AW78" i="2"/>
  <c r="AX78" i="2"/>
  <c r="AY78" i="2"/>
  <c r="AZ78" i="2"/>
  <c r="BA78" i="2"/>
  <c r="BB78" i="2"/>
  <c r="BC78" i="2"/>
  <c r="BD78" i="2"/>
  <c r="BE78" i="2"/>
  <c r="BF78" i="2"/>
  <c r="BG78" i="2"/>
  <c r="BH78" i="2"/>
  <c r="BI78" i="2"/>
  <c r="BJ78" i="2"/>
  <c r="BK78" i="2"/>
  <c r="BL78" i="2"/>
  <c r="BM78" i="2"/>
  <c r="BN78" i="2"/>
  <c r="BO78" i="2"/>
  <c r="BP78" i="2"/>
  <c r="BQ78" i="2"/>
  <c r="BR78" i="2"/>
  <c r="BS78" i="2"/>
  <c r="BT78" i="2"/>
  <c r="BU78" i="2"/>
  <c r="BV78" i="2"/>
  <c r="BW78" i="2"/>
  <c r="BX78" i="2"/>
  <c r="BY78" i="2"/>
  <c r="BZ78" i="2"/>
  <c r="CA78" i="2"/>
  <c r="CB78" i="2"/>
  <c r="CC78" i="2"/>
  <c r="CD78" i="2"/>
  <c r="CE78" i="2"/>
  <c r="CF78" i="2"/>
  <c r="B79" i="2"/>
  <c r="C79" i="2"/>
  <c r="D79" i="2"/>
  <c r="E79" i="2"/>
  <c r="F79" i="2"/>
  <c r="G79" i="2"/>
  <c r="H79" i="2"/>
  <c r="I79" i="2"/>
  <c r="J79" i="2"/>
  <c r="K79" i="2"/>
  <c r="L79" i="2"/>
  <c r="M79" i="2"/>
  <c r="N79" i="2"/>
  <c r="O79" i="2"/>
  <c r="P79" i="2"/>
  <c r="Q79" i="2"/>
  <c r="R79" i="2"/>
  <c r="S79" i="2"/>
  <c r="T79" i="2"/>
  <c r="U79" i="2"/>
  <c r="V79" i="2"/>
  <c r="W79" i="2"/>
  <c r="X79" i="2"/>
  <c r="Y79" i="2"/>
  <c r="Z79" i="2"/>
  <c r="AA79" i="2"/>
  <c r="AB79" i="2"/>
  <c r="AC79" i="2"/>
  <c r="AD79" i="2"/>
  <c r="AE79" i="2"/>
  <c r="AF79" i="2"/>
  <c r="AG79" i="2"/>
  <c r="AH79" i="2"/>
  <c r="AI79" i="2"/>
  <c r="AJ79" i="2"/>
  <c r="AK79" i="2"/>
  <c r="AL79" i="2"/>
  <c r="AM79" i="2"/>
  <c r="AN79" i="2"/>
  <c r="AO79" i="2"/>
  <c r="AP79" i="2"/>
  <c r="AQ79" i="2"/>
  <c r="AR79" i="2"/>
  <c r="AS79" i="2"/>
  <c r="AT79" i="2"/>
  <c r="AU79" i="2"/>
  <c r="AV79" i="2"/>
  <c r="AW79" i="2"/>
  <c r="AX79" i="2"/>
  <c r="AY79" i="2"/>
  <c r="AZ79" i="2"/>
  <c r="BA79" i="2"/>
  <c r="BB79" i="2"/>
  <c r="BC79" i="2"/>
  <c r="BD79" i="2"/>
  <c r="BE79" i="2"/>
  <c r="BF79" i="2"/>
  <c r="BG79" i="2"/>
  <c r="BH79" i="2"/>
  <c r="BI79" i="2"/>
  <c r="BJ79" i="2"/>
  <c r="BK79" i="2"/>
  <c r="BL79" i="2"/>
  <c r="BM79" i="2"/>
  <c r="BN79" i="2"/>
  <c r="BO79" i="2"/>
  <c r="BP79" i="2"/>
  <c r="BQ79" i="2"/>
  <c r="BR79" i="2"/>
  <c r="BS79" i="2"/>
  <c r="BT79" i="2"/>
  <c r="BU79" i="2"/>
  <c r="BV79" i="2"/>
  <c r="BW79" i="2"/>
  <c r="BX79" i="2"/>
  <c r="BY79" i="2"/>
  <c r="BZ79" i="2"/>
  <c r="CA79" i="2"/>
  <c r="CB79" i="2"/>
  <c r="CC79" i="2"/>
  <c r="CD79" i="2"/>
  <c r="CE79" i="2"/>
  <c r="CF79" i="2"/>
  <c r="B80" i="2"/>
  <c r="C80" i="2"/>
  <c r="D80" i="2"/>
  <c r="E80" i="2"/>
  <c r="F80" i="2"/>
  <c r="G80" i="2"/>
  <c r="H80" i="2"/>
  <c r="I80" i="2"/>
  <c r="J80" i="2"/>
  <c r="K80" i="2"/>
  <c r="L80" i="2"/>
  <c r="M80" i="2"/>
  <c r="N80" i="2"/>
  <c r="O80" i="2"/>
  <c r="P80" i="2"/>
  <c r="Q80" i="2"/>
  <c r="R80" i="2"/>
  <c r="S80" i="2"/>
  <c r="T80" i="2"/>
  <c r="U80" i="2"/>
  <c r="V80" i="2"/>
  <c r="W80" i="2"/>
  <c r="X80" i="2"/>
  <c r="Y80" i="2"/>
  <c r="Z80" i="2"/>
  <c r="AA80" i="2"/>
  <c r="AB80" i="2"/>
  <c r="AC80" i="2"/>
  <c r="AD80" i="2"/>
  <c r="AE80" i="2"/>
  <c r="AF80" i="2"/>
  <c r="AG80" i="2"/>
  <c r="AH80" i="2"/>
  <c r="AI80" i="2"/>
  <c r="AJ80" i="2"/>
  <c r="AK80" i="2"/>
  <c r="AL80" i="2"/>
  <c r="AM80" i="2"/>
  <c r="AN80" i="2"/>
  <c r="AO80" i="2"/>
  <c r="AP80" i="2"/>
  <c r="AQ80" i="2"/>
  <c r="AR80" i="2"/>
  <c r="AS80" i="2"/>
  <c r="AT80" i="2"/>
  <c r="AU80" i="2"/>
  <c r="AV80" i="2"/>
  <c r="AW80" i="2"/>
  <c r="AX80" i="2"/>
  <c r="AY80" i="2"/>
  <c r="AZ80" i="2"/>
  <c r="BA80" i="2"/>
  <c r="BB80" i="2"/>
  <c r="BC80" i="2"/>
  <c r="BD80" i="2"/>
  <c r="BE80" i="2"/>
  <c r="BF80" i="2"/>
  <c r="BG80" i="2"/>
  <c r="BH80" i="2"/>
  <c r="BI80" i="2"/>
  <c r="BJ80" i="2"/>
  <c r="BK80" i="2"/>
  <c r="BL80" i="2"/>
  <c r="BM80" i="2"/>
  <c r="BN80" i="2"/>
  <c r="BO80" i="2"/>
  <c r="BP80" i="2"/>
  <c r="BQ80" i="2"/>
  <c r="BR80" i="2"/>
  <c r="BS80" i="2"/>
  <c r="BT80" i="2"/>
  <c r="BU80" i="2"/>
  <c r="BV80" i="2"/>
  <c r="BW80" i="2"/>
  <c r="BX80" i="2"/>
  <c r="BY80" i="2"/>
  <c r="BZ80" i="2"/>
  <c r="CA80" i="2"/>
  <c r="CB80" i="2"/>
  <c r="CC80" i="2"/>
  <c r="CD80" i="2"/>
  <c r="CE80" i="2"/>
  <c r="CF80" i="2"/>
  <c r="B81" i="2"/>
  <c r="C81" i="2"/>
  <c r="D81" i="2"/>
  <c r="E81" i="2"/>
  <c r="F81" i="2"/>
  <c r="G81" i="2"/>
  <c r="H81" i="2"/>
  <c r="I81" i="2"/>
  <c r="J81" i="2"/>
  <c r="K81" i="2"/>
  <c r="L81" i="2"/>
  <c r="M81" i="2"/>
  <c r="N81" i="2"/>
  <c r="O81" i="2"/>
  <c r="P81" i="2"/>
  <c r="Q81" i="2"/>
  <c r="R81" i="2"/>
  <c r="S81" i="2"/>
  <c r="T81" i="2"/>
  <c r="U81" i="2"/>
  <c r="V81" i="2"/>
  <c r="W81" i="2"/>
  <c r="X81" i="2"/>
  <c r="Y81" i="2"/>
  <c r="Z81" i="2"/>
  <c r="AA81" i="2"/>
  <c r="AB81" i="2"/>
  <c r="AC81" i="2"/>
  <c r="AD81" i="2"/>
  <c r="AE81" i="2"/>
  <c r="AF81" i="2"/>
  <c r="AG81" i="2"/>
  <c r="AH81" i="2"/>
  <c r="AI81" i="2"/>
  <c r="AJ81" i="2"/>
  <c r="AK81" i="2"/>
  <c r="AL81" i="2"/>
  <c r="AM81" i="2"/>
  <c r="AN81" i="2"/>
  <c r="AO81" i="2"/>
  <c r="AP81" i="2"/>
  <c r="AQ81" i="2"/>
  <c r="AR81" i="2"/>
  <c r="AS81" i="2"/>
  <c r="AT81" i="2"/>
  <c r="AU81" i="2"/>
  <c r="AV81" i="2"/>
  <c r="AW81" i="2"/>
  <c r="AX81" i="2"/>
  <c r="AY81" i="2"/>
  <c r="AZ81" i="2"/>
  <c r="BA81" i="2"/>
  <c r="BB81" i="2"/>
  <c r="BC81" i="2"/>
  <c r="BD81" i="2"/>
  <c r="BE81" i="2"/>
  <c r="BF81" i="2"/>
  <c r="BG81" i="2"/>
  <c r="BH81" i="2"/>
  <c r="BI81" i="2"/>
  <c r="BJ81" i="2"/>
  <c r="BK81" i="2"/>
  <c r="BL81" i="2"/>
  <c r="BM81" i="2"/>
  <c r="BN81" i="2"/>
  <c r="BO81" i="2"/>
  <c r="BP81" i="2"/>
  <c r="BQ81" i="2"/>
  <c r="BR81" i="2"/>
  <c r="BS81" i="2"/>
  <c r="BT81" i="2"/>
  <c r="BU81" i="2"/>
  <c r="BV81" i="2"/>
  <c r="BW81" i="2"/>
  <c r="BX81" i="2"/>
  <c r="BY81" i="2"/>
  <c r="BZ81" i="2"/>
  <c r="CA81" i="2"/>
  <c r="CB81" i="2"/>
  <c r="CC81" i="2"/>
  <c r="CD81" i="2"/>
  <c r="CE81" i="2"/>
  <c r="CF81" i="2"/>
  <c r="B82" i="2"/>
  <c r="C82" i="2"/>
  <c r="D82" i="2"/>
  <c r="E82" i="2"/>
  <c r="F82" i="2"/>
  <c r="G82" i="2"/>
  <c r="H82" i="2"/>
  <c r="I82" i="2"/>
  <c r="J82" i="2"/>
  <c r="K82" i="2"/>
  <c r="L82" i="2"/>
  <c r="M82" i="2"/>
  <c r="N82" i="2"/>
  <c r="O82" i="2"/>
  <c r="P82" i="2"/>
  <c r="Q82" i="2"/>
  <c r="R82" i="2"/>
  <c r="S82" i="2"/>
  <c r="T82" i="2"/>
  <c r="U82" i="2"/>
  <c r="V82" i="2"/>
  <c r="W82" i="2"/>
  <c r="X82" i="2"/>
  <c r="Y82" i="2"/>
  <c r="Z82" i="2"/>
  <c r="AA82" i="2"/>
  <c r="AB82" i="2"/>
  <c r="AC82" i="2"/>
  <c r="AD82" i="2"/>
  <c r="AE82" i="2"/>
  <c r="AF82" i="2"/>
  <c r="AG82" i="2"/>
  <c r="AH82" i="2"/>
  <c r="AI82" i="2"/>
  <c r="AJ82" i="2"/>
  <c r="AK82" i="2"/>
  <c r="AL82" i="2"/>
  <c r="AM82" i="2"/>
  <c r="AN82" i="2"/>
  <c r="AO82" i="2"/>
  <c r="AP82" i="2"/>
  <c r="AQ82" i="2"/>
  <c r="AR82" i="2"/>
  <c r="AS82" i="2"/>
  <c r="AT82" i="2"/>
  <c r="AU82" i="2"/>
  <c r="AV82" i="2"/>
  <c r="AW82" i="2"/>
  <c r="AX82" i="2"/>
  <c r="AY82" i="2"/>
  <c r="AZ82" i="2"/>
  <c r="BA82" i="2"/>
  <c r="BB82" i="2"/>
  <c r="BC82" i="2"/>
  <c r="BD82" i="2"/>
  <c r="BE82" i="2"/>
  <c r="BF82" i="2"/>
  <c r="BG82" i="2"/>
  <c r="BH82" i="2"/>
  <c r="BI82" i="2"/>
  <c r="BJ82" i="2"/>
  <c r="BK82" i="2"/>
  <c r="BL82" i="2"/>
  <c r="BM82" i="2"/>
  <c r="BN82" i="2"/>
  <c r="BO82" i="2"/>
  <c r="BP82" i="2"/>
  <c r="BQ82" i="2"/>
  <c r="BR82" i="2"/>
  <c r="BS82" i="2"/>
  <c r="BT82" i="2"/>
  <c r="BU82" i="2"/>
  <c r="BV82" i="2"/>
  <c r="BW82" i="2"/>
  <c r="BX82" i="2"/>
  <c r="BY82" i="2"/>
  <c r="BZ82" i="2"/>
  <c r="CA82" i="2"/>
  <c r="CB82" i="2"/>
  <c r="CC82" i="2"/>
  <c r="CD82" i="2"/>
  <c r="CE82" i="2"/>
  <c r="CF82" i="2"/>
  <c r="B83" i="2"/>
  <c r="C83" i="2"/>
  <c r="D83" i="2"/>
  <c r="E83" i="2"/>
  <c r="F83" i="2"/>
  <c r="G83" i="2"/>
  <c r="H83" i="2"/>
  <c r="I83" i="2"/>
  <c r="J83" i="2"/>
  <c r="K83" i="2"/>
  <c r="L83" i="2"/>
  <c r="M83" i="2"/>
  <c r="N83" i="2"/>
  <c r="O83" i="2"/>
  <c r="P83" i="2"/>
  <c r="Q83" i="2"/>
  <c r="R83" i="2"/>
  <c r="S83" i="2"/>
  <c r="T83" i="2"/>
  <c r="U83" i="2"/>
  <c r="V83" i="2"/>
  <c r="W83" i="2"/>
  <c r="X83" i="2"/>
  <c r="Y83" i="2"/>
  <c r="Z83" i="2"/>
  <c r="AA83" i="2"/>
  <c r="AB83" i="2"/>
  <c r="AC83" i="2"/>
  <c r="AD83" i="2"/>
  <c r="AE83" i="2"/>
  <c r="AF83" i="2"/>
  <c r="AG83" i="2"/>
  <c r="AH83" i="2"/>
  <c r="AI83" i="2"/>
  <c r="AJ83" i="2"/>
  <c r="AK83" i="2"/>
  <c r="AL83" i="2"/>
  <c r="AM83" i="2"/>
  <c r="AN83" i="2"/>
  <c r="AO83" i="2"/>
  <c r="AP83" i="2"/>
  <c r="AQ83" i="2"/>
  <c r="AR83" i="2"/>
  <c r="AS83" i="2"/>
  <c r="AT83" i="2"/>
  <c r="AU83" i="2"/>
  <c r="AV83" i="2"/>
  <c r="AW83" i="2"/>
  <c r="AX83" i="2"/>
  <c r="AY83" i="2"/>
  <c r="AZ83" i="2"/>
  <c r="BA83" i="2"/>
  <c r="BB83" i="2"/>
  <c r="BC83" i="2"/>
  <c r="BD83" i="2"/>
  <c r="BE83" i="2"/>
  <c r="BF83" i="2"/>
  <c r="BG83" i="2"/>
  <c r="BH83" i="2"/>
  <c r="BI83" i="2"/>
  <c r="BJ83" i="2"/>
  <c r="BK83" i="2"/>
  <c r="BL83" i="2"/>
  <c r="BM83" i="2"/>
  <c r="BN83" i="2"/>
  <c r="BO83" i="2"/>
  <c r="BP83" i="2"/>
  <c r="BQ83" i="2"/>
  <c r="BR83" i="2"/>
  <c r="BS83" i="2"/>
  <c r="BT83" i="2"/>
  <c r="BU83" i="2"/>
  <c r="BV83" i="2"/>
  <c r="BW83" i="2"/>
  <c r="BX83" i="2"/>
  <c r="BY83" i="2"/>
  <c r="BZ83" i="2"/>
  <c r="CA83" i="2"/>
  <c r="CB83" i="2"/>
  <c r="CC83" i="2"/>
  <c r="CD83" i="2"/>
  <c r="CE83" i="2"/>
  <c r="CF83" i="2"/>
  <c r="B84" i="2"/>
  <c r="C84" i="2"/>
  <c r="D84" i="2"/>
  <c r="E84" i="2"/>
  <c r="F84" i="2"/>
  <c r="G84" i="2"/>
  <c r="H84" i="2"/>
  <c r="I84" i="2"/>
  <c r="J84" i="2"/>
  <c r="K84" i="2"/>
  <c r="L84" i="2"/>
  <c r="M84" i="2"/>
  <c r="N84" i="2"/>
  <c r="O84" i="2"/>
  <c r="P84" i="2"/>
  <c r="Q84" i="2"/>
  <c r="R84" i="2"/>
  <c r="S84" i="2"/>
  <c r="T84" i="2"/>
  <c r="U84" i="2"/>
  <c r="V84" i="2"/>
  <c r="W84" i="2"/>
  <c r="X84" i="2"/>
  <c r="Y84" i="2"/>
  <c r="Z84" i="2"/>
  <c r="AA84" i="2"/>
  <c r="AB84" i="2"/>
  <c r="AC84" i="2"/>
  <c r="AD84" i="2"/>
  <c r="AE84" i="2"/>
  <c r="AF84" i="2"/>
  <c r="AG84" i="2"/>
  <c r="AH84" i="2"/>
  <c r="AI84" i="2"/>
  <c r="AJ84" i="2"/>
  <c r="AK84" i="2"/>
  <c r="AL84" i="2"/>
  <c r="AM84" i="2"/>
  <c r="AN84" i="2"/>
  <c r="AO84" i="2"/>
  <c r="AP84" i="2"/>
  <c r="AQ84" i="2"/>
  <c r="AR84" i="2"/>
  <c r="AS84" i="2"/>
  <c r="AT84" i="2"/>
  <c r="AU84" i="2"/>
  <c r="AV84" i="2"/>
  <c r="AW84" i="2"/>
  <c r="AX84" i="2"/>
  <c r="AY84" i="2"/>
  <c r="AZ84" i="2"/>
  <c r="BA84" i="2"/>
  <c r="BB84" i="2"/>
  <c r="BC84" i="2"/>
  <c r="BD84" i="2"/>
  <c r="BE84" i="2"/>
  <c r="BF84" i="2"/>
  <c r="BG84" i="2"/>
  <c r="BH84" i="2"/>
  <c r="BI84" i="2"/>
  <c r="BJ84" i="2"/>
  <c r="BK84" i="2"/>
  <c r="BL84" i="2"/>
  <c r="BM84" i="2"/>
  <c r="BN84" i="2"/>
  <c r="BO84" i="2"/>
  <c r="BP84" i="2"/>
  <c r="BQ84" i="2"/>
  <c r="BR84" i="2"/>
  <c r="BS84" i="2"/>
  <c r="BT84" i="2"/>
  <c r="BU84" i="2"/>
  <c r="BV84" i="2"/>
  <c r="BW84" i="2"/>
  <c r="BX84" i="2"/>
  <c r="BY84" i="2"/>
  <c r="BZ84" i="2"/>
  <c r="CA84" i="2"/>
  <c r="CB84" i="2"/>
  <c r="CC84" i="2"/>
  <c r="CD84" i="2"/>
  <c r="CE84" i="2"/>
  <c r="CF84" i="2"/>
  <c r="B85" i="2"/>
  <c r="C85" i="2"/>
  <c r="D85" i="2"/>
  <c r="E85" i="2"/>
  <c r="F85" i="2"/>
  <c r="G85" i="2"/>
  <c r="H85" i="2"/>
  <c r="I85" i="2"/>
  <c r="J85" i="2"/>
  <c r="K85" i="2"/>
  <c r="L85" i="2"/>
  <c r="M85" i="2"/>
  <c r="N85" i="2"/>
  <c r="O85" i="2"/>
  <c r="P85" i="2"/>
  <c r="Q85" i="2"/>
  <c r="R85" i="2"/>
  <c r="S85" i="2"/>
  <c r="T85" i="2"/>
  <c r="U85" i="2"/>
  <c r="V85" i="2"/>
  <c r="W85" i="2"/>
  <c r="X85" i="2"/>
  <c r="Y85" i="2"/>
  <c r="Z85" i="2"/>
  <c r="AA85" i="2"/>
  <c r="AB85" i="2"/>
  <c r="AC85" i="2"/>
  <c r="AD85" i="2"/>
  <c r="AE85" i="2"/>
  <c r="AF85" i="2"/>
  <c r="AG85" i="2"/>
  <c r="AH85" i="2"/>
  <c r="AI85" i="2"/>
  <c r="AJ85" i="2"/>
  <c r="AK85" i="2"/>
  <c r="AL85" i="2"/>
  <c r="AM85" i="2"/>
  <c r="AN85" i="2"/>
  <c r="AO85" i="2"/>
  <c r="AP85" i="2"/>
  <c r="AQ85" i="2"/>
  <c r="AR85" i="2"/>
  <c r="AS85" i="2"/>
  <c r="AT85" i="2"/>
  <c r="AU85" i="2"/>
  <c r="AV85" i="2"/>
  <c r="AW85" i="2"/>
  <c r="AX85" i="2"/>
  <c r="AY85" i="2"/>
  <c r="AZ85" i="2"/>
  <c r="BA85" i="2"/>
  <c r="BB85" i="2"/>
  <c r="BC85" i="2"/>
  <c r="BD85" i="2"/>
  <c r="BE85" i="2"/>
  <c r="BF85" i="2"/>
  <c r="BG85" i="2"/>
  <c r="BH85" i="2"/>
  <c r="BI85" i="2"/>
  <c r="BJ85" i="2"/>
  <c r="BK85" i="2"/>
  <c r="BL85" i="2"/>
  <c r="BM85" i="2"/>
  <c r="BN85" i="2"/>
  <c r="BO85" i="2"/>
  <c r="BP85" i="2"/>
  <c r="BQ85" i="2"/>
  <c r="BR85" i="2"/>
  <c r="BS85" i="2"/>
  <c r="BT85" i="2"/>
  <c r="BU85" i="2"/>
  <c r="BV85" i="2"/>
  <c r="BW85" i="2"/>
  <c r="BX85" i="2"/>
  <c r="BY85" i="2"/>
  <c r="BZ85" i="2"/>
  <c r="CA85" i="2"/>
  <c r="CB85" i="2"/>
  <c r="CC85" i="2"/>
  <c r="CD85" i="2"/>
  <c r="CE85" i="2"/>
  <c r="CF85" i="2"/>
  <c r="B86" i="2"/>
  <c r="C86" i="2"/>
  <c r="D86" i="2"/>
  <c r="E86" i="2"/>
  <c r="F86" i="2"/>
  <c r="G86" i="2"/>
  <c r="H86" i="2"/>
  <c r="I86" i="2"/>
  <c r="J86" i="2"/>
  <c r="K86" i="2"/>
  <c r="L86" i="2"/>
  <c r="M86" i="2"/>
  <c r="N86" i="2"/>
  <c r="O86" i="2"/>
  <c r="P86" i="2"/>
  <c r="Q86" i="2"/>
  <c r="R86" i="2"/>
  <c r="S86" i="2"/>
  <c r="T86" i="2"/>
  <c r="U86" i="2"/>
  <c r="V86" i="2"/>
  <c r="W86" i="2"/>
  <c r="X86" i="2"/>
  <c r="Y86" i="2"/>
  <c r="Z86" i="2"/>
  <c r="AA86" i="2"/>
  <c r="AB86" i="2"/>
  <c r="AC86" i="2"/>
  <c r="AD86" i="2"/>
  <c r="AE86" i="2"/>
  <c r="AF86" i="2"/>
  <c r="AG86" i="2"/>
  <c r="AH86" i="2"/>
  <c r="AI86" i="2"/>
  <c r="AJ86" i="2"/>
  <c r="AK86" i="2"/>
  <c r="AL86" i="2"/>
  <c r="AM86" i="2"/>
  <c r="AN86" i="2"/>
  <c r="AO86" i="2"/>
  <c r="AP86" i="2"/>
  <c r="AQ86" i="2"/>
  <c r="AR86" i="2"/>
  <c r="AS86" i="2"/>
  <c r="AT86" i="2"/>
  <c r="AU86" i="2"/>
  <c r="AV86" i="2"/>
  <c r="AW86" i="2"/>
  <c r="AX86" i="2"/>
  <c r="AY86" i="2"/>
  <c r="AZ86" i="2"/>
  <c r="BA86" i="2"/>
  <c r="BB86" i="2"/>
  <c r="BC86" i="2"/>
  <c r="BD86" i="2"/>
  <c r="BE86" i="2"/>
  <c r="BF86" i="2"/>
  <c r="BG86" i="2"/>
  <c r="BH86" i="2"/>
  <c r="BI86" i="2"/>
  <c r="BJ86" i="2"/>
  <c r="BK86" i="2"/>
  <c r="BL86" i="2"/>
  <c r="BM86" i="2"/>
  <c r="BN86" i="2"/>
  <c r="BO86" i="2"/>
  <c r="BP86" i="2"/>
  <c r="BQ86" i="2"/>
  <c r="BR86" i="2"/>
  <c r="BS86" i="2"/>
  <c r="BT86" i="2"/>
  <c r="BU86" i="2"/>
  <c r="BV86" i="2"/>
  <c r="BW86" i="2"/>
  <c r="BX86" i="2"/>
  <c r="BY86" i="2"/>
  <c r="BZ86" i="2"/>
  <c r="CA86" i="2"/>
  <c r="CB86" i="2"/>
  <c r="CC86" i="2"/>
  <c r="CD86" i="2"/>
  <c r="CE86" i="2"/>
  <c r="CF86" i="2"/>
  <c r="B87" i="2"/>
  <c r="C87" i="2"/>
  <c r="D87" i="2"/>
  <c r="E87" i="2"/>
  <c r="F87" i="2"/>
  <c r="G87" i="2"/>
  <c r="H87" i="2"/>
  <c r="I87" i="2"/>
  <c r="J87" i="2"/>
  <c r="K87" i="2"/>
  <c r="L87" i="2"/>
  <c r="M87" i="2"/>
  <c r="N87" i="2"/>
  <c r="O87" i="2"/>
  <c r="P87" i="2"/>
  <c r="Q87" i="2"/>
  <c r="R87" i="2"/>
  <c r="S87" i="2"/>
  <c r="T87" i="2"/>
  <c r="U87" i="2"/>
  <c r="V87" i="2"/>
  <c r="W87" i="2"/>
  <c r="X87" i="2"/>
  <c r="Y87" i="2"/>
  <c r="Z87" i="2"/>
  <c r="AA87" i="2"/>
  <c r="AB87" i="2"/>
  <c r="AC87" i="2"/>
  <c r="AD87" i="2"/>
  <c r="AE87" i="2"/>
  <c r="AF87" i="2"/>
  <c r="AG87" i="2"/>
  <c r="AH87" i="2"/>
  <c r="AI87" i="2"/>
  <c r="AJ87" i="2"/>
  <c r="AK87" i="2"/>
  <c r="AL87" i="2"/>
  <c r="AM87" i="2"/>
  <c r="AN87" i="2"/>
  <c r="AO87" i="2"/>
  <c r="AP87" i="2"/>
  <c r="AQ87" i="2"/>
  <c r="AR87" i="2"/>
  <c r="AS87" i="2"/>
  <c r="AT87" i="2"/>
  <c r="AU87" i="2"/>
  <c r="AV87" i="2"/>
  <c r="AW87" i="2"/>
  <c r="AX87" i="2"/>
  <c r="AY87" i="2"/>
  <c r="AZ87" i="2"/>
  <c r="BA87" i="2"/>
  <c r="BB87" i="2"/>
  <c r="BC87" i="2"/>
  <c r="BD87" i="2"/>
  <c r="BE87" i="2"/>
  <c r="BF87" i="2"/>
  <c r="BG87" i="2"/>
  <c r="BH87" i="2"/>
  <c r="BI87" i="2"/>
  <c r="BJ87" i="2"/>
  <c r="BK87" i="2"/>
  <c r="BL87" i="2"/>
  <c r="BM87" i="2"/>
  <c r="BN87" i="2"/>
  <c r="BO87" i="2"/>
  <c r="BP87" i="2"/>
  <c r="BQ87" i="2"/>
  <c r="BR87" i="2"/>
  <c r="BS87" i="2"/>
  <c r="BT87" i="2"/>
  <c r="BU87" i="2"/>
  <c r="BV87" i="2"/>
  <c r="BW87" i="2"/>
  <c r="BX87" i="2"/>
  <c r="BY87" i="2"/>
  <c r="BZ87" i="2"/>
  <c r="CA87" i="2"/>
  <c r="CB87" i="2"/>
  <c r="CC87" i="2"/>
  <c r="CD87" i="2"/>
  <c r="CE87" i="2"/>
  <c r="CF87" i="2"/>
  <c r="B88" i="2"/>
  <c r="C88" i="2"/>
  <c r="D88" i="2"/>
  <c r="E88" i="2"/>
  <c r="F88" i="2"/>
  <c r="G88" i="2"/>
  <c r="H88" i="2"/>
  <c r="I88" i="2"/>
  <c r="J88" i="2"/>
  <c r="K88" i="2"/>
  <c r="L88" i="2"/>
  <c r="M88" i="2"/>
  <c r="N88" i="2"/>
  <c r="O88" i="2"/>
  <c r="P88" i="2"/>
  <c r="Q88" i="2"/>
  <c r="R88" i="2"/>
  <c r="S88" i="2"/>
  <c r="T88" i="2"/>
  <c r="U88" i="2"/>
  <c r="V88" i="2"/>
  <c r="W88" i="2"/>
  <c r="X88" i="2"/>
  <c r="Y88" i="2"/>
  <c r="Z88" i="2"/>
  <c r="AA88" i="2"/>
  <c r="AB88" i="2"/>
  <c r="AC88" i="2"/>
  <c r="AD88" i="2"/>
  <c r="AE88" i="2"/>
  <c r="AF88" i="2"/>
  <c r="AG88" i="2"/>
  <c r="AH88" i="2"/>
  <c r="AI88" i="2"/>
  <c r="AJ88" i="2"/>
  <c r="AK88" i="2"/>
  <c r="AL88" i="2"/>
  <c r="AM88" i="2"/>
  <c r="AN88" i="2"/>
  <c r="AO88" i="2"/>
  <c r="AP88" i="2"/>
  <c r="AQ88" i="2"/>
  <c r="AR88" i="2"/>
  <c r="AS88" i="2"/>
  <c r="AT88" i="2"/>
  <c r="AU88" i="2"/>
  <c r="AV88" i="2"/>
  <c r="AW88" i="2"/>
  <c r="AX88" i="2"/>
  <c r="AY88" i="2"/>
  <c r="AZ88" i="2"/>
  <c r="BA88" i="2"/>
  <c r="BB88" i="2"/>
  <c r="BC88" i="2"/>
  <c r="BD88" i="2"/>
  <c r="BE88" i="2"/>
  <c r="BF88" i="2"/>
  <c r="BG88" i="2"/>
  <c r="BH88" i="2"/>
  <c r="BI88" i="2"/>
  <c r="BJ88" i="2"/>
  <c r="BK88" i="2"/>
  <c r="BL88" i="2"/>
  <c r="BM88" i="2"/>
  <c r="BN88" i="2"/>
  <c r="BO88" i="2"/>
  <c r="BP88" i="2"/>
  <c r="BQ88" i="2"/>
  <c r="BR88" i="2"/>
  <c r="BS88" i="2"/>
  <c r="BT88" i="2"/>
  <c r="BU88" i="2"/>
  <c r="BV88" i="2"/>
  <c r="BW88" i="2"/>
  <c r="BX88" i="2"/>
  <c r="BY88" i="2"/>
  <c r="BZ88" i="2"/>
  <c r="CA88" i="2"/>
  <c r="CB88" i="2"/>
  <c r="CC88" i="2"/>
  <c r="CD88" i="2"/>
  <c r="CE88" i="2"/>
  <c r="CF88" i="2"/>
  <c r="B89" i="2"/>
  <c r="C89" i="2"/>
  <c r="D89" i="2"/>
  <c r="E89" i="2"/>
  <c r="F89" i="2"/>
  <c r="G89" i="2"/>
  <c r="H89" i="2"/>
  <c r="I89" i="2"/>
  <c r="J89" i="2"/>
  <c r="K89" i="2"/>
  <c r="L89" i="2"/>
  <c r="M89" i="2"/>
  <c r="N89" i="2"/>
  <c r="O89" i="2"/>
  <c r="P89" i="2"/>
  <c r="Q89" i="2"/>
  <c r="R89" i="2"/>
  <c r="S89" i="2"/>
  <c r="T89" i="2"/>
  <c r="U89" i="2"/>
  <c r="V89" i="2"/>
  <c r="W89" i="2"/>
  <c r="X89" i="2"/>
  <c r="Y89" i="2"/>
  <c r="Z89" i="2"/>
  <c r="AA89" i="2"/>
  <c r="AB89" i="2"/>
  <c r="AC89" i="2"/>
  <c r="AD89" i="2"/>
  <c r="AE89" i="2"/>
  <c r="AF89" i="2"/>
  <c r="AG89" i="2"/>
  <c r="AH89" i="2"/>
  <c r="AI89" i="2"/>
  <c r="AJ89" i="2"/>
  <c r="AK89" i="2"/>
  <c r="AL89" i="2"/>
  <c r="AM89" i="2"/>
  <c r="AN89" i="2"/>
  <c r="AO89" i="2"/>
  <c r="AP89" i="2"/>
  <c r="AQ89" i="2"/>
  <c r="AR89" i="2"/>
  <c r="AS89" i="2"/>
  <c r="AT89" i="2"/>
  <c r="AU89" i="2"/>
  <c r="AV89" i="2"/>
  <c r="AW89" i="2"/>
  <c r="AX89" i="2"/>
  <c r="AY89" i="2"/>
  <c r="AZ89" i="2"/>
  <c r="BA89" i="2"/>
  <c r="BB89" i="2"/>
  <c r="BC89" i="2"/>
  <c r="BD89" i="2"/>
  <c r="BE89" i="2"/>
  <c r="BF89" i="2"/>
  <c r="BG89" i="2"/>
  <c r="BH89" i="2"/>
  <c r="BI89" i="2"/>
  <c r="BJ89" i="2"/>
  <c r="BK89" i="2"/>
  <c r="BL89" i="2"/>
  <c r="BM89" i="2"/>
  <c r="BN89" i="2"/>
  <c r="BO89" i="2"/>
  <c r="BP89" i="2"/>
  <c r="BQ89" i="2"/>
  <c r="BR89" i="2"/>
  <c r="BS89" i="2"/>
  <c r="BT89" i="2"/>
  <c r="BU89" i="2"/>
  <c r="BV89" i="2"/>
  <c r="BW89" i="2"/>
  <c r="BX89" i="2"/>
  <c r="BY89" i="2"/>
  <c r="BZ89" i="2"/>
  <c r="CA89" i="2"/>
  <c r="CB89" i="2"/>
  <c r="CC89" i="2"/>
  <c r="CD89" i="2"/>
  <c r="CE89" i="2"/>
  <c r="CF89" i="2"/>
  <c r="B90" i="2"/>
  <c r="C90" i="2"/>
  <c r="D90" i="2"/>
  <c r="E90" i="2"/>
  <c r="F90" i="2"/>
  <c r="G90" i="2"/>
  <c r="H90" i="2"/>
  <c r="I90" i="2"/>
  <c r="J90" i="2"/>
  <c r="K90" i="2"/>
  <c r="L90" i="2"/>
  <c r="M90" i="2"/>
  <c r="N90" i="2"/>
  <c r="O90" i="2"/>
  <c r="P90" i="2"/>
  <c r="Q90" i="2"/>
  <c r="R90" i="2"/>
  <c r="S90" i="2"/>
  <c r="T90" i="2"/>
  <c r="U90" i="2"/>
  <c r="V90" i="2"/>
  <c r="W90" i="2"/>
  <c r="X90" i="2"/>
  <c r="Y90" i="2"/>
  <c r="Z90" i="2"/>
  <c r="AA90" i="2"/>
  <c r="AB90" i="2"/>
  <c r="AC90" i="2"/>
  <c r="AD90" i="2"/>
  <c r="AE90" i="2"/>
  <c r="AF90" i="2"/>
  <c r="AG90" i="2"/>
  <c r="AH90" i="2"/>
  <c r="AI90" i="2"/>
  <c r="AJ90" i="2"/>
  <c r="AK90" i="2"/>
  <c r="AL90" i="2"/>
  <c r="AM90" i="2"/>
  <c r="AN90" i="2"/>
  <c r="AO90" i="2"/>
  <c r="AP90" i="2"/>
  <c r="AQ90" i="2"/>
  <c r="AR90" i="2"/>
  <c r="AS90" i="2"/>
  <c r="AT90" i="2"/>
  <c r="AU90" i="2"/>
  <c r="AV90" i="2"/>
  <c r="AW90" i="2"/>
  <c r="AX90" i="2"/>
  <c r="AY90" i="2"/>
  <c r="AZ90" i="2"/>
  <c r="BA90" i="2"/>
  <c r="BB90" i="2"/>
  <c r="BC90" i="2"/>
  <c r="BD90" i="2"/>
  <c r="BE90" i="2"/>
  <c r="BF90" i="2"/>
  <c r="BG90" i="2"/>
  <c r="BH90" i="2"/>
  <c r="BI90" i="2"/>
  <c r="BJ90" i="2"/>
  <c r="BK90" i="2"/>
  <c r="BL90" i="2"/>
  <c r="BM90" i="2"/>
  <c r="BN90" i="2"/>
  <c r="BO90" i="2"/>
  <c r="BP90" i="2"/>
  <c r="BQ90" i="2"/>
  <c r="BR90" i="2"/>
  <c r="BS90" i="2"/>
  <c r="BT90" i="2"/>
  <c r="BU90" i="2"/>
  <c r="BV90" i="2"/>
  <c r="BW90" i="2"/>
  <c r="BX90" i="2"/>
  <c r="BY90" i="2"/>
  <c r="BZ90" i="2"/>
  <c r="CA90" i="2"/>
  <c r="CB90" i="2"/>
  <c r="CC90" i="2"/>
  <c r="CD90" i="2"/>
  <c r="CE90" i="2"/>
  <c r="CF90" i="2"/>
  <c r="B91" i="2"/>
  <c r="C91" i="2"/>
  <c r="D91" i="2"/>
  <c r="E91" i="2"/>
  <c r="F91" i="2"/>
  <c r="G91" i="2"/>
  <c r="H91" i="2"/>
  <c r="I91" i="2"/>
  <c r="J91" i="2"/>
  <c r="K91" i="2"/>
  <c r="L91" i="2"/>
  <c r="M91" i="2"/>
  <c r="N91" i="2"/>
  <c r="O91" i="2"/>
  <c r="P91" i="2"/>
  <c r="Q91" i="2"/>
  <c r="R91" i="2"/>
  <c r="S91" i="2"/>
  <c r="T91" i="2"/>
  <c r="U91" i="2"/>
  <c r="V91" i="2"/>
  <c r="W91" i="2"/>
  <c r="X91" i="2"/>
  <c r="Y91" i="2"/>
  <c r="Z91" i="2"/>
  <c r="AA91" i="2"/>
  <c r="AB91" i="2"/>
  <c r="AC91" i="2"/>
  <c r="AD91" i="2"/>
  <c r="AE91" i="2"/>
  <c r="AF91" i="2"/>
  <c r="AG91" i="2"/>
  <c r="AH91" i="2"/>
  <c r="AI91" i="2"/>
  <c r="AJ91" i="2"/>
  <c r="AK91" i="2"/>
  <c r="AL91" i="2"/>
  <c r="AM91" i="2"/>
  <c r="AN91" i="2"/>
  <c r="AO91" i="2"/>
  <c r="AP91" i="2"/>
  <c r="AQ91" i="2"/>
  <c r="AR91" i="2"/>
  <c r="AS91" i="2"/>
  <c r="AT91" i="2"/>
  <c r="AU91" i="2"/>
  <c r="AV91" i="2"/>
  <c r="AW91" i="2"/>
  <c r="AX91" i="2"/>
  <c r="AY91" i="2"/>
  <c r="AZ91" i="2"/>
  <c r="BA91" i="2"/>
  <c r="BB91" i="2"/>
  <c r="BC91" i="2"/>
  <c r="BD91" i="2"/>
  <c r="BE91" i="2"/>
  <c r="BF91" i="2"/>
  <c r="BG91" i="2"/>
  <c r="BH91" i="2"/>
  <c r="BI91" i="2"/>
  <c r="BJ91" i="2"/>
  <c r="BK91" i="2"/>
  <c r="BL91" i="2"/>
  <c r="BM91" i="2"/>
  <c r="BN91" i="2"/>
  <c r="BO91" i="2"/>
  <c r="BP91" i="2"/>
  <c r="BQ91" i="2"/>
  <c r="BR91" i="2"/>
  <c r="BS91" i="2"/>
  <c r="BT91" i="2"/>
  <c r="BU91" i="2"/>
  <c r="BV91" i="2"/>
  <c r="BW91" i="2"/>
  <c r="BX91" i="2"/>
  <c r="BY91" i="2"/>
  <c r="BZ91" i="2"/>
  <c r="CA91" i="2"/>
  <c r="CB91" i="2"/>
  <c r="CC91" i="2"/>
  <c r="CD91" i="2"/>
  <c r="CE91" i="2"/>
  <c r="CF91" i="2"/>
  <c r="B92" i="2"/>
  <c r="C92" i="2"/>
  <c r="D92" i="2"/>
  <c r="E92" i="2"/>
  <c r="F92" i="2"/>
  <c r="G92" i="2"/>
  <c r="H92" i="2"/>
  <c r="I92" i="2"/>
  <c r="J92" i="2"/>
  <c r="K92" i="2"/>
  <c r="L92" i="2"/>
  <c r="M92" i="2"/>
  <c r="N92" i="2"/>
  <c r="O92" i="2"/>
  <c r="P92" i="2"/>
  <c r="Q92" i="2"/>
  <c r="R92" i="2"/>
  <c r="S92" i="2"/>
  <c r="T92" i="2"/>
  <c r="U92" i="2"/>
  <c r="V92" i="2"/>
  <c r="W92" i="2"/>
  <c r="X92" i="2"/>
  <c r="Y92" i="2"/>
  <c r="Z92" i="2"/>
  <c r="AA92" i="2"/>
  <c r="AB92" i="2"/>
  <c r="AC92" i="2"/>
  <c r="AD92" i="2"/>
  <c r="AE92" i="2"/>
  <c r="AF92" i="2"/>
  <c r="AG92" i="2"/>
  <c r="AH92" i="2"/>
  <c r="AI92" i="2"/>
  <c r="AJ92" i="2"/>
  <c r="AK92" i="2"/>
  <c r="AL92" i="2"/>
  <c r="AM92" i="2"/>
  <c r="AN92" i="2"/>
  <c r="AO92" i="2"/>
  <c r="AP92" i="2"/>
  <c r="AQ92" i="2"/>
  <c r="AR92" i="2"/>
  <c r="AS92" i="2"/>
  <c r="AT92" i="2"/>
  <c r="AU92" i="2"/>
  <c r="AV92" i="2"/>
  <c r="AW92" i="2"/>
  <c r="AX92" i="2"/>
  <c r="AY92" i="2"/>
  <c r="AZ92" i="2"/>
  <c r="BA92" i="2"/>
  <c r="BB92" i="2"/>
  <c r="BC92" i="2"/>
  <c r="BD92" i="2"/>
  <c r="BE92" i="2"/>
  <c r="BF92" i="2"/>
  <c r="BG92" i="2"/>
  <c r="BH92" i="2"/>
  <c r="BI92" i="2"/>
  <c r="BJ92" i="2"/>
  <c r="BK92" i="2"/>
  <c r="BL92" i="2"/>
  <c r="BM92" i="2"/>
  <c r="BN92" i="2"/>
  <c r="BO92" i="2"/>
  <c r="BP92" i="2"/>
  <c r="BQ92" i="2"/>
  <c r="BR92" i="2"/>
  <c r="BS92" i="2"/>
  <c r="BT92" i="2"/>
  <c r="BU92" i="2"/>
  <c r="BV92" i="2"/>
  <c r="BW92" i="2"/>
  <c r="BX92" i="2"/>
  <c r="BY92" i="2"/>
  <c r="BZ92" i="2"/>
  <c r="CA92" i="2"/>
  <c r="CB92" i="2"/>
  <c r="CC92" i="2"/>
  <c r="CD92" i="2"/>
  <c r="CE92" i="2"/>
  <c r="CF92" i="2"/>
  <c r="B93" i="2"/>
  <c r="C93" i="2"/>
  <c r="D93" i="2"/>
  <c r="E93" i="2"/>
  <c r="F93" i="2"/>
  <c r="G93" i="2"/>
  <c r="H93" i="2"/>
  <c r="I93" i="2"/>
  <c r="J93" i="2"/>
  <c r="K93" i="2"/>
  <c r="L93" i="2"/>
  <c r="M93" i="2"/>
  <c r="N93" i="2"/>
  <c r="O93" i="2"/>
  <c r="P93" i="2"/>
  <c r="Q93" i="2"/>
  <c r="R93" i="2"/>
  <c r="S93" i="2"/>
  <c r="T93" i="2"/>
  <c r="U93" i="2"/>
  <c r="V93" i="2"/>
  <c r="W93" i="2"/>
  <c r="X93" i="2"/>
  <c r="Y93" i="2"/>
  <c r="Z93" i="2"/>
  <c r="AA93" i="2"/>
  <c r="AB93" i="2"/>
  <c r="AC93" i="2"/>
  <c r="AD93" i="2"/>
  <c r="AE93" i="2"/>
  <c r="AF93" i="2"/>
  <c r="AG93" i="2"/>
  <c r="AH93" i="2"/>
  <c r="AI93" i="2"/>
  <c r="AJ93" i="2"/>
  <c r="AK93" i="2"/>
  <c r="AL93" i="2"/>
  <c r="AM93" i="2"/>
  <c r="AN93" i="2"/>
  <c r="AO93" i="2"/>
  <c r="AP93" i="2"/>
  <c r="AQ93" i="2"/>
  <c r="AR93" i="2"/>
  <c r="AS93" i="2"/>
  <c r="AT93" i="2"/>
  <c r="AU93" i="2"/>
  <c r="AV93" i="2"/>
  <c r="AW93" i="2"/>
  <c r="AX93" i="2"/>
  <c r="AY93" i="2"/>
  <c r="AZ93" i="2"/>
  <c r="BA93" i="2"/>
  <c r="BB93" i="2"/>
  <c r="BC93" i="2"/>
  <c r="BD93" i="2"/>
  <c r="BE93" i="2"/>
  <c r="BF93" i="2"/>
  <c r="BG93" i="2"/>
  <c r="BH93" i="2"/>
  <c r="BI93" i="2"/>
  <c r="BJ93" i="2"/>
  <c r="BK93" i="2"/>
  <c r="BL93" i="2"/>
  <c r="BM93" i="2"/>
  <c r="BN93" i="2"/>
  <c r="BO93" i="2"/>
  <c r="BP93" i="2"/>
  <c r="BQ93" i="2"/>
  <c r="BR93" i="2"/>
  <c r="BS93" i="2"/>
  <c r="BT93" i="2"/>
  <c r="BU93" i="2"/>
  <c r="BV93" i="2"/>
  <c r="BW93" i="2"/>
  <c r="BX93" i="2"/>
  <c r="BY93" i="2"/>
  <c r="BZ93" i="2"/>
  <c r="CA93" i="2"/>
  <c r="CB93" i="2"/>
  <c r="CC93" i="2"/>
  <c r="CD93" i="2"/>
  <c r="CE93" i="2"/>
  <c r="CF93" i="2"/>
  <c r="B94" i="2"/>
  <c r="C94" i="2"/>
  <c r="D94" i="2"/>
  <c r="E94" i="2"/>
  <c r="F94" i="2"/>
  <c r="G94" i="2"/>
  <c r="H94" i="2"/>
  <c r="I94" i="2"/>
  <c r="J94" i="2"/>
  <c r="K94" i="2"/>
  <c r="L94" i="2"/>
  <c r="M94" i="2"/>
  <c r="N94" i="2"/>
  <c r="O94" i="2"/>
  <c r="P94" i="2"/>
  <c r="Q94" i="2"/>
  <c r="R94" i="2"/>
  <c r="S94" i="2"/>
  <c r="T94" i="2"/>
  <c r="U94" i="2"/>
  <c r="V94" i="2"/>
  <c r="W94" i="2"/>
  <c r="X94" i="2"/>
  <c r="Y94" i="2"/>
  <c r="Z94" i="2"/>
  <c r="AA94" i="2"/>
  <c r="AB94" i="2"/>
  <c r="AC94" i="2"/>
  <c r="AD94" i="2"/>
  <c r="AE94" i="2"/>
  <c r="AF94" i="2"/>
  <c r="AG94" i="2"/>
  <c r="AH94" i="2"/>
  <c r="AI94" i="2"/>
  <c r="AJ94" i="2"/>
  <c r="AK94" i="2"/>
  <c r="AL94" i="2"/>
  <c r="AM94" i="2"/>
  <c r="AN94" i="2"/>
  <c r="AO94" i="2"/>
  <c r="AP94" i="2"/>
  <c r="AQ94" i="2"/>
  <c r="AR94" i="2"/>
  <c r="AS94" i="2"/>
  <c r="AT94" i="2"/>
  <c r="AU94" i="2"/>
  <c r="AV94" i="2"/>
  <c r="AW94" i="2"/>
  <c r="AX94" i="2"/>
  <c r="AY94" i="2"/>
  <c r="AZ94" i="2"/>
  <c r="BA94" i="2"/>
  <c r="BB94" i="2"/>
  <c r="BC94" i="2"/>
  <c r="BD94" i="2"/>
  <c r="BE94" i="2"/>
  <c r="BF94" i="2"/>
  <c r="BG94" i="2"/>
  <c r="BH94" i="2"/>
  <c r="BI94" i="2"/>
  <c r="BJ94" i="2"/>
  <c r="BK94" i="2"/>
  <c r="BL94" i="2"/>
  <c r="BM94" i="2"/>
  <c r="BN94" i="2"/>
  <c r="BO94" i="2"/>
  <c r="BP94" i="2"/>
  <c r="BQ94" i="2"/>
  <c r="BR94" i="2"/>
  <c r="BS94" i="2"/>
  <c r="BT94" i="2"/>
  <c r="BU94" i="2"/>
  <c r="BV94" i="2"/>
  <c r="BW94" i="2"/>
  <c r="BX94" i="2"/>
  <c r="BY94" i="2"/>
  <c r="BZ94" i="2"/>
  <c r="CA94" i="2"/>
  <c r="CB94" i="2"/>
  <c r="CC94" i="2"/>
  <c r="CD94" i="2"/>
  <c r="CE94" i="2"/>
  <c r="CF94" i="2"/>
  <c r="B95" i="2"/>
  <c r="C95" i="2"/>
  <c r="D95" i="2"/>
  <c r="E95" i="2"/>
  <c r="F95" i="2"/>
  <c r="G95" i="2"/>
  <c r="H95" i="2"/>
  <c r="I95" i="2"/>
  <c r="J95" i="2"/>
  <c r="K95" i="2"/>
  <c r="L95" i="2"/>
  <c r="M95" i="2"/>
  <c r="N95" i="2"/>
  <c r="O95" i="2"/>
  <c r="P95" i="2"/>
  <c r="Q95" i="2"/>
  <c r="R95" i="2"/>
  <c r="S95" i="2"/>
  <c r="T95" i="2"/>
  <c r="U95" i="2"/>
  <c r="V95" i="2"/>
  <c r="W95" i="2"/>
  <c r="X95" i="2"/>
  <c r="Y95" i="2"/>
  <c r="Z95" i="2"/>
  <c r="AA95" i="2"/>
  <c r="AB95" i="2"/>
  <c r="AC95" i="2"/>
  <c r="AD95" i="2"/>
  <c r="AE95" i="2"/>
  <c r="AF95" i="2"/>
  <c r="AG95" i="2"/>
  <c r="AH95" i="2"/>
  <c r="AI95" i="2"/>
  <c r="AJ95" i="2"/>
  <c r="AK95" i="2"/>
  <c r="AL95" i="2"/>
  <c r="AM95" i="2"/>
  <c r="AN95" i="2"/>
  <c r="AO95" i="2"/>
  <c r="AP95" i="2"/>
  <c r="AQ95" i="2"/>
  <c r="AR95" i="2"/>
  <c r="AS95" i="2"/>
  <c r="AT95" i="2"/>
  <c r="AU95" i="2"/>
  <c r="AV95" i="2"/>
  <c r="AW95" i="2"/>
  <c r="AX95" i="2"/>
  <c r="AY95" i="2"/>
  <c r="AZ95" i="2"/>
  <c r="BA95" i="2"/>
  <c r="BB95" i="2"/>
  <c r="BC95" i="2"/>
  <c r="BD95" i="2"/>
  <c r="BE95" i="2"/>
  <c r="BF95" i="2"/>
  <c r="BG95" i="2"/>
  <c r="BH95" i="2"/>
  <c r="BI95" i="2"/>
  <c r="BJ95" i="2"/>
  <c r="BK95" i="2"/>
  <c r="BL95" i="2"/>
  <c r="BM95" i="2"/>
  <c r="BN95" i="2"/>
  <c r="BO95" i="2"/>
  <c r="BP95" i="2"/>
  <c r="BQ95" i="2"/>
  <c r="BR95" i="2"/>
  <c r="BS95" i="2"/>
  <c r="BT95" i="2"/>
  <c r="BU95" i="2"/>
  <c r="BV95" i="2"/>
  <c r="BW95" i="2"/>
  <c r="BX95" i="2"/>
  <c r="BY95" i="2"/>
  <c r="BZ95" i="2"/>
  <c r="CA95" i="2"/>
  <c r="CB95" i="2"/>
  <c r="CC95" i="2"/>
  <c r="CD95" i="2"/>
  <c r="CE95" i="2"/>
  <c r="CF95" i="2"/>
  <c r="B96" i="2"/>
  <c r="C96" i="2"/>
  <c r="D96" i="2"/>
  <c r="E96" i="2"/>
  <c r="F96" i="2"/>
  <c r="G96" i="2"/>
  <c r="H96" i="2"/>
  <c r="I96" i="2"/>
  <c r="J96" i="2"/>
  <c r="K96" i="2"/>
  <c r="L96" i="2"/>
  <c r="M96" i="2"/>
  <c r="N96" i="2"/>
  <c r="O96" i="2"/>
  <c r="P96" i="2"/>
  <c r="Q96" i="2"/>
  <c r="R96" i="2"/>
  <c r="S96" i="2"/>
  <c r="T96" i="2"/>
  <c r="U96" i="2"/>
  <c r="V96" i="2"/>
  <c r="W96" i="2"/>
  <c r="X96" i="2"/>
  <c r="Y96" i="2"/>
  <c r="Z96" i="2"/>
  <c r="AA96" i="2"/>
  <c r="AB96" i="2"/>
  <c r="AC96" i="2"/>
  <c r="AD96" i="2"/>
  <c r="AE96" i="2"/>
  <c r="AF96" i="2"/>
  <c r="AG96" i="2"/>
  <c r="AH96" i="2"/>
  <c r="AI96" i="2"/>
  <c r="AJ96" i="2"/>
  <c r="AK96" i="2"/>
  <c r="AL96" i="2"/>
  <c r="AM96" i="2"/>
  <c r="AN96" i="2"/>
  <c r="AO96" i="2"/>
  <c r="AP96" i="2"/>
  <c r="AQ96" i="2"/>
  <c r="AR96" i="2"/>
  <c r="AS96" i="2"/>
  <c r="AT96" i="2"/>
  <c r="AU96" i="2"/>
  <c r="AV96" i="2"/>
  <c r="AW96" i="2"/>
  <c r="AX96" i="2"/>
  <c r="AY96" i="2"/>
  <c r="AZ96" i="2"/>
  <c r="BA96" i="2"/>
  <c r="BB96" i="2"/>
  <c r="BC96" i="2"/>
  <c r="BD96" i="2"/>
  <c r="BE96" i="2"/>
  <c r="BF96" i="2"/>
  <c r="BG96" i="2"/>
  <c r="BH96" i="2"/>
  <c r="BI96" i="2"/>
  <c r="BJ96" i="2"/>
  <c r="BK96" i="2"/>
  <c r="BL96" i="2"/>
  <c r="BM96" i="2"/>
  <c r="BN96" i="2"/>
  <c r="BO96" i="2"/>
  <c r="BP96" i="2"/>
  <c r="BQ96" i="2"/>
  <c r="BR96" i="2"/>
  <c r="BS96" i="2"/>
  <c r="BT96" i="2"/>
  <c r="BU96" i="2"/>
  <c r="BV96" i="2"/>
  <c r="BW96" i="2"/>
  <c r="BX96" i="2"/>
  <c r="BY96" i="2"/>
  <c r="BZ96" i="2"/>
  <c r="CA96" i="2"/>
  <c r="CB96" i="2"/>
  <c r="CC96" i="2"/>
  <c r="CD96" i="2"/>
  <c r="CE96" i="2"/>
  <c r="CF96" i="2"/>
  <c r="B97" i="2"/>
  <c r="C97" i="2"/>
  <c r="D97" i="2"/>
  <c r="E97" i="2"/>
  <c r="F97" i="2"/>
  <c r="G97" i="2"/>
  <c r="H97" i="2"/>
  <c r="I97" i="2"/>
  <c r="J97" i="2"/>
  <c r="K97" i="2"/>
  <c r="L97" i="2"/>
  <c r="M97" i="2"/>
  <c r="N97" i="2"/>
  <c r="O97" i="2"/>
  <c r="P97" i="2"/>
  <c r="Q97" i="2"/>
  <c r="R97" i="2"/>
  <c r="S97" i="2"/>
  <c r="T97" i="2"/>
  <c r="U97" i="2"/>
  <c r="V97" i="2"/>
  <c r="W97" i="2"/>
  <c r="X97" i="2"/>
  <c r="Y97" i="2"/>
  <c r="Z97" i="2"/>
  <c r="AA97" i="2"/>
  <c r="AB97" i="2"/>
  <c r="AC97" i="2"/>
  <c r="AD97" i="2"/>
  <c r="AE97" i="2"/>
  <c r="AF97" i="2"/>
  <c r="AG97" i="2"/>
  <c r="AH97" i="2"/>
  <c r="AI97" i="2"/>
  <c r="AJ97" i="2"/>
  <c r="AK97" i="2"/>
  <c r="AL97" i="2"/>
  <c r="AM97" i="2"/>
  <c r="AN97" i="2"/>
  <c r="AO97" i="2"/>
  <c r="AP97" i="2"/>
  <c r="AQ97" i="2"/>
  <c r="AR97" i="2"/>
  <c r="AS97" i="2"/>
  <c r="AT97" i="2"/>
  <c r="AU97" i="2"/>
  <c r="AV97" i="2"/>
  <c r="AW97" i="2"/>
  <c r="AX97" i="2"/>
  <c r="AY97" i="2"/>
  <c r="AZ97" i="2"/>
  <c r="BA97" i="2"/>
  <c r="BB97" i="2"/>
  <c r="BC97" i="2"/>
  <c r="BD97" i="2"/>
  <c r="BE97" i="2"/>
  <c r="BF97" i="2"/>
  <c r="BG97" i="2"/>
  <c r="BH97" i="2"/>
  <c r="BI97" i="2"/>
  <c r="BJ97" i="2"/>
  <c r="BK97" i="2"/>
  <c r="BL97" i="2"/>
  <c r="BM97" i="2"/>
  <c r="BN97" i="2"/>
  <c r="BO97" i="2"/>
  <c r="BP97" i="2"/>
  <c r="BQ97" i="2"/>
  <c r="BR97" i="2"/>
  <c r="BS97" i="2"/>
  <c r="BT97" i="2"/>
  <c r="BU97" i="2"/>
  <c r="BV97" i="2"/>
  <c r="BW97" i="2"/>
  <c r="BX97" i="2"/>
  <c r="BY97" i="2"/>
  <c r="BZ97" i="2"/>
  <c r="CA97" i="2"/>
  <c r="CB97" i="2"/>
  <c r="CC97" i="2"/>
  <c r="CD97" i="2"/>
  <c r="CE97" i="2"/>
  <c r="CF97" i="2"/>
  <c r="B98" i="2"/>
  <c r="C98" i="2"/>
  <c r="D98" i="2"/>
  <c r="E98" i="2"/>
  <c r="F98" i="2"/>
  <c r="G98" i="2"/>
  <c r="H98" i="2"/>
  <c r="I98" i="2"/>
  <c r="J98" i="2"/>
  <c r="K98" i="2"/>
  <c r="L98" i="2"/>
  <c r="M98" i="2"/>
  <c r="N98" i="2"/>
  <c r="O98" i="2"/>
  <c r="P98" i="2"/>
  <c r="Q98" i="2"/>
  <c r="R98" i="2"/>
  <c r="S98" i="2"/>
  <c r="T98" i="2"/>
  <c r="U98" i="2"/>
  <c r="V98" i="2"/>
  <c r="W98" i="2"/>
  <c r="X98" i="2"/>
  <c r="Y98" i="2"/>
  <c r="Z98" i="2"/>
  <c r="AA98" i="2"/>
  <c r="AB98" i="2"/>
  <c r="AC98" i="2"/>
  <c r="AD98" i="2"/>
  <c r="AE98" i="2"/>
  <c r="AF98" i="2"/>
  <c r="AG98" i="2"/>
  <c r="AH98" i="2"/>
  <c r="AI98" i="2"/>
  <c r="AJ98" i="2"/>
  <c r="AK98" i="2"/>
  <c r="AL98" i="2"/>
  <c r="AM98" i="2"/>
  <c r="AN98" i="2"/>
  <c r="AO98" i="2"/>
  <c r="AP98" i="2"/>
  <c r="AQ98" i="2"/>
  <c r="AR98" i="2"/>
  <c r="AS98" i="2"/>
  <c r="AT98" i="2"/>
  <c r="AU98" i="2"/>
  <c r="AV98" i="2"/>
  <c r="AW98" i="2"/>
  <c r="AX98" i="2"/>
  <c r="AY98" i="2"/>
  <c r="AZ98" i="2"/>
  <c r="BA98" i="2"/>
  <c r="BB98" i="2"/>
  <c r="BC98" i="2"/>
  <c r="BD98" i="2"/>
  <c r="BE98" i="2"/>
  <c r="BF98" i="2"/>
  <c r="BG98" i="2"/>
  <c r="BH98" i="2"/>
  <c r="BI98" i="2"/>
  <c r="BJ98" i="2"/>
  <c r="BK98" i="2"/>
  <c r="BL98" i="2"/>
  <c r="BM98" i="2"/>
  <c r="BN98" i="2"/>
  <c r="BO98" i="2"/>
  <c r="BP98" i="2"/>
  <c r="BQ98" i="2"/>
  <c r="BR98" i="2"/>
  <c r="BS98" i="2"/>
  <c r="BT98" i="2"/>
  <c r="BU98" i="2"/>
  <c r="BV98" i="2"/>
  <c r="BW98" i="2"/>
  <c r="BX98" i="2"/>
  <c r="BY98" i="2"/>
  <c r="BZ98" i="2"/>
  <c r="CA98" i="2"/>
  <c r="CB98" i="2"/>
  <c r="CC98" i="2"/>
  <c r="CD98" i="2"/>
  <c r="CE98" i="2"/>
  <c r="CF98" i="2"/>
  <c r="B99" i="2"/>
  <c r="C99" i="2"/>
  <c r="D99" i="2"/>
  <c r="E99" i="2"/>
  <c r="F99" i="2"/>
  <c r="G99" i="2"/>
  <c r="H99" i="2"/>
  <c r="I99" i="2"/>
  <c r="J99" i="2"/>
  <c r="K99" i="2"/>
  <c r="L99" i="2"/>
  <c r="M99" i="2"/>
  <c r="N99" i="2"/>
  <c r="O99" i="2"/>
  <c r="P99" i="2"/>
  <c r="Q99" i="2"/>
  <c r="R99" i="2"/>
  <c r="S99" i="2"/>
  <c r="T99" i="2"/>
  <c r="U99" i="2"/>
  <c r="V99" i="2"/>
  <c r="W99" i="2"/>
  <c r="X99" i="2"/>
  <c r="Y99" i="2"/>
  <c r="Z99" i="2"/>
  <c r="AA99" i="2"/>
  <c r="AB99" i="2"/>
  <c r="AC99" i="2"/>
  <c r="AD99" i="2"/>
  <c r="AE99" i="2"/>
  <c r="AF99" i="2"/>
  <c r="AG99" i="2"/>
  <c r="AH99" i="2"/>
  <c r="AI99" i="2"/>
  <c r="AJ99" i="2"/>
  <c r="AK99" i="2"/>
  <c r="AL99" i="2"/>
  <c r="AM99" i="2"/>
  <c r="AN99" i="2"/>
  <c r="AO99" i="2"/>
  <c r="AP99" i="2"/>
  <c r="AQ99" i="2"/>
  <c r="AR99" i="2"/>
  <c r="AS99" i="2"/>
  <c r="AT99" i="2"/>
  <c r="AU99" i="2"/>
  <c r="AV99" i="2"/>
  <c r="AW99" i="2"/>
  <c r="AX99" i="2"/>
  <c r="AY99" i="2"/>
  <c r="AZ99" i="2"/>
  <c r="BA99" i="2"/>
  <c r="BB99" i="2"/>
  <c r="BC99" i="2"/>
  <c r="BD99" i="2"/>
  <c r="BE99" i="2"/>
  <c r="BF99" i="2"/>
  <c r="BG99" i="2"/>
  <c r="BH99" i="2"/>
  <c r="BI99" i="2"/>
  <c r="BJ99" i="2"/>
  <c r="BK99" i="2"/>
  <c r="BL99" i="2"/>
  <c r="BM99" i="2"/>
  <c r="BN99" i="2"/>
  <c r="BO99" i="2"/>
  <c r="BP99" i="2"/>
  <c r="BQ99" i="2"/>
  <c r="BR99" i="2"/>
  <c r="BS99" i="2"/>
  <c r="BT99" i="2"/>
  <c r="BU99" i="2"/>
  <c r="BV99" i="2"/>
  <c r="BW99" i="2"/>
  <c r="BX99" i="2"/>
  <c r="BY99" i="2"/>
  <c r="BZ99" i="2"/>
  <c r="CA99" i="2"/>
  <c r="CB99" i="2"/>
  <c r="CC99" i="2"/>
  <c r="CD99" i="2"/>
  <c r="CE99" i="2"/>
  <c r="CF99" i="2"/>
  <c r="B100" i="2"/>
  <c r="C100" i="2"/>
  <c r="D100" i="2"/>
  <c r="E100" i="2"/>
  <c r="F100" i="2"/>
  <c r="G100" i="2"/>
  <c r="H100" i="2"/>
  <c r="I100" i="2"/>
  <c r="J100" i="2"/>
  <c r="K100" i="2"/>
  <c r="L100" i="2"/>
  <c r="M100" i="2"/>
  <c r="N100" i="2"/>
  <c r="O100" i="2"/>
  <c r="P100" i="2"/>
  <c r="Q100" i="2"/>
  <c r="R100" i="2"/>
  <c r="S100" i="2"/>
  <c r="T100" i="2"/>
  <c r="U100" i="2"/>
  <c r="V100" i="2"/>
  <c r="W100" i="2"/>
  <c r="X100" i="2"/>
  <c r="Y100" i="2"/>
  <c r="Z100" i="2"/>
  <c r="AA100" i="2"/>
  <c r="AB100" i="2"/>
  <c r="AC100" i="2"/>
  <c r="AD100" i="2"/>
  <c r="AE100" i="2"/>
  <c r="AF100" i="2"/>
  <c r="AG100" i="2"/>
  <c r="AH100" i="2"/>
  <c r="AI100" i="2"/>
  <c r="AJ100" i="2"/>
  <c r="AK100" i="2"/>
  <c r="AL100" i="2"/>
  <c r="AM100" i="2"/>
  <c r="AN100" i="2"/>
  <c r="AO100" i="2"/>
  <c r="AP100" i="2"/>
  <c r="AQ100" i="2"/>
  <c r="AR100" i="2"/>
  <c r="AS100" i="2"/>
  <c r="AT100" i="2"/>
  <c r="AU100" i="2"/>
  <c r="AV100" i="2"/>
  <c r="AW100" i="2"/>
  <c r="AX100" i="2"/>
  <c r="AY100" i="2"/>
  <c r="AZ100" i="2"/>
  <c r="BA100" i="2"/>
  <c r="BB100" i="2"/>
  <c r="BC100" i="2"/>
  <c r="BD100" i="2"/>
  <c r="BE100" i="2"/>
  <c r="BF100" i="2"/>
  <c r="BG100" i="2"/>
  <c r="BH100" i="2"/>
  <c r="BI100" i="2"/>
  <c r="BJ100" i="2"/>
  <c r="BK100" i="2"/>
  <c r="BL100" i="2"/>
  <c r="BM100" i="2"/>
  <c r="BN100" i="2"/>
  <c r="BO100" i="2"/>
  <c r="BP100" i="2"/>
  <c r="BQ100" i="2"/>
  <c r="BR100" i="2"/>
  <c r="BS100" i="2"/>
  <c r="BT100" i="2"/>
  <c r="BU100" i="2"/>
  <c r="BV100" i="2"/>
  <c r="BW100" i="2"/>
  <c r="BX100" i="2"/>
  <c r="BY100" i="2"/>
  <c r="BZ100" i="2"/>
  <c r="CA100" i="2"/>
  <c r="CB100" i="2"/>
  <c r="CC100" i="2"/>
  <c r="CD100" i="2"/>
  <c r="CE100" i="2"/>
  <c r="CF100" i="2"/>
  <c r="B101" i="2"/>
  <c r="C101" i="2"/>
  <c r="D101" i="2"/>
  <c r="E101" i="2"/>
  <c r="F101" i="2"/>
  <c r="G101" i="2"/>
  <c r="H101" i="2"/>
  <c r="I101" i="2"/>
  <c r="J101" i="2"/>
  <c r="K101" i="2"/>
  <c r="L101" i="2"/>
  <c r="M101" i="2"/>
  <c r="N101" i="2"/>
  <c r="O101" i="2"/>
  <c r="P101" i="2"/>
  <c r="Q101" i="2"/>
  <c r="R101" i="2"/>
  <c r="S101" i="2"/>
  <c r="T101" i="2"/>
  <c r="U101" i="2"/>
  <c r="V101" i="2"/>
  <c r="W101" i="2"/>
  <c r="X101" i="2"/>
  <c r="Y101" i="2"/>
  <c r="Z101" i="2"/>
  <c r="AA101" i="2"/>
  <c r="AB101" i="2"/>
  <c r="AC101" i="2"/>
  <c r="AD101" i="2"/>
  <c r="AE101" i="2"/>
  <c r="AF101" i="2"/>
  <c r="AG101" i="2"/>
  <c r="AH101" i="2"/>
  <c r="AI101" i="2"/>
  <c r="AJ101" i="2"/>
  <c r="AK101" i="2"/>
  <c r="AL101" i="2"/>
  <c r="AM101" i="2"/>
  <c r="AN101" i="2"/>
  <c r="AO101" i="2"/>
  <c r="AP101" i="2"/>
  <c r="AQ101" i="2"/>
  <c r="AR101" i="2"/>
  <c r="AS101" i="2"/>
  <c r="AT101" i="2"/>
  <c r="AU101" i="2"/>
  <c r="AV101" i="2"/>
  <c r="AW101" i="2"/>
  <c r="AX101" i="2"/>
  <c r="AY101" i="2"/>
  <c r="AZ101" i="2"/>
  <c r="BA101" i="2"/>
  <c r="BB101" i="2"/>
  <c r="BC101" i="2"/>
  <c r="BD101" i="2"/>
  <c r="BE101" i="2"/>
  <c r="BF101" i="2"/>
  <c r="BG101" i="2"/>
  <c r="BH101" i="2"/>
  <c r="BI101" i="2"/>
  <c r="BJ101" i="2"/>
  <c r="BK101" i="2"/>
  <c r="BL101" i="2"/>
  <c r="BM101" i="2"/>
  <c r="BN101" i="2"/>
  <c r="BO101" i="2"/>
  <c r="BP101" i="2"/>
  <c r="BQ101" i="2"/>
  <c r="BR101" i="2"/>
  <c r="BS101" i="2"/>
  <c r="BT101" i="2"/>
  <c r="BU101" i="2"/>
  <c r="BV101" i="2"/>
  <c r="BW101" i="2"/>
  <c r="BX101" i="2"/>
  <c r="BY101" i="2"/>
  <c r="BZ101" i="2"/>
  <c r="CA101" i="2"/>
  <c r="CB101" i="2"/>
  <c r="CC101" i="2"/>
  <c r="CD101" i="2"/>
  <c r="CE101" i="2"/>
  <c r="CF101" i="2"/>
  <c r="B102" i="2"/>
  <c r="C102" i="2"/>
  <c r="D102" i="2"/>
  <c r="E102" i="2"/>
  <c r="F102" i="2"/>
  <c r="G102" i="2"/>
  <c r="H102" i="2"/>
  <c r="I102" i="2"/>
  <c r="J102" i="2"/>
  <c r="K102" i="2"/>
  <c r="L102" i="2"/>
  <c r="M102" i="2"/>
  <c r="N102" i="2"/>
  <c r="O102" i="2"/>
  <c r="P102" i="2"/>
  <c r="Q102" i="2"/>
  <c r="R102" i="2"/>
  <c r="S102" i="2"/>
  <c r="T102" i="2"/>
  <c r="U102" i="2"/>
  <c r="V102" i="2"/>
  <c r="W102" i="2"/>
  <c r="X102" i="2"/>
  <c r="Y102" i="2"/>
  <c r="Z102" i="2"/>
  <c r="AA102" i="2"/>
  <c r="AB102" i="2"/>
  <c r="AC102" i="2"/>
  <c r="AD102" i="2"/>
  <c r="AE102" i="2"/>
  <c r="AF102" i="2"/>
  <c r="AG102" i="2"/>
  <c r="AH102" i="2"/>
  <c r="AI102" i="2"/>
  <c r="AJ102" i="2"/>
  <c r="AK102" i="2"/>
  <c r="AL102" i="2"/>
  <c r="AM102" i="2"/>
  <c r="AN102" i="2"/>
  <c r="AO102" i="2"/>
  <c r="AP102" i="2"/>
  <c r="AQ102" i="2"/>
  <c r="AR102" i="2"/>
  <c r="AS102" i="2"/>
  <c r="AT102" i="2"/>
  <c r="AU102" i="2"/>
  <c r="AV102" i="2"/>
  <c r="AW102" i="2"/>
  <c r="AX102" i="2"/>
  <c r="AY102" i="2"/>
  <c r="AZ102" i="2"/>
  <c r="BA102" i="2"/>
  <c r="BB102" i="2"/>
  <c r="BC102" i="2"/>
  <c r="BD102" i="2"/>
  <c r="BE102" i="2"/>
  <c r="BF102" i="2"/>
  <c r="BG102" i="2"/>
  <c r="BH102" i="2"/>
  <c r="BI102" i="2"/>
  <c r="BJ102" i="2"/>
  <c r="BK102" i="2"/>
  <c r="BL102" i="2"/>
  <c r="BM102" i="2"/>
  <c r="BN102" i="2"/>
  <c r="BO102" i="2"/>
  <c r="BP102" i="2"/>
  <c r="BQ102" i="2"/>
  <c r="BR102" i="2"/>
  <c r="BS102" i="2"/>
  <c r="BT102" i="2"/>
  <c r="BU102" i="2"/>
  <c r="BV102" i="2"/>
  <c r="BW102" i="2"/>
  <c r="BX102" i="2"/>
  <c r="BY102" i="2"/>
  <c r="BZ102" i="2"/>
  <c r="CA102" i="2"/>
  <c r="CB102" i="2"/>
  <c r="CC102" i="2"/>
  <c r="CD102" i="2"/>
  <c r="CE102" i="2"/>
  <c r="CF102" i="2"/>
  <c r="B103" i="2"/>
  <c r="C103" i="2"/>
  <c r="D103" i="2"/>
  <c r="E103" i="2"/>
  <c r="F103" i="2"/>
  <c r="G103" i="2"/>
  <c r="H103" i="2"/>
  <c r="I103" i="2"/>
  <c r="J103" i="2"/>
  <c r="K103" i="2"/>
  <c r="L103" i="2"/>
  <c r="M103" i="2"/>
  <c r="N103" i="2"/>
  <c r="O103" i="2"/>
  <c r="P103" i="2"/>
  <c r="Q103" i="2"/>
  <c r="R103" i="2"/>
  <c r="S103" i="2"/>
  <c r="T103" i="2"/>
  <c r="U103" i="2"/>
  <c r="V103" i="2"/>
  <c r="W103" i="2"/>
  <c r="X103" i="2"/>
  <c r="Y103" i="2"/>
  <c r="Z103" i="2"/>
  <c r="AA103" i="2"/>
  <c r="AB103" i="2"/>
  <c r="AC103" i="2"/>
  <c r="AD103" i="2"/>
  <c r="AE103" i="2"/>
  <c r="AF103" i="2"/>
  <c r="AG103" i="2"/>
  <c r="AH103" i="2"/>
  <c r="AI103" i="2"/>
  <c r="AJ103" i="2"/>
  <c r="AK103" i="2"/>
  <c r="AL103" i="2"/>
  <c r="AM103" i="2"/>
  <c r="AN103" i="2"/>
  <c r="AO103" i="2"/>
  <c r="AP103" i="2"/>
  <c r="AQ103" i="2"/>
  <c r="AR103" i="2"/>
  <c r="AS103" i="2"/>
  <c r="AT103" i="2"/>
  <c r="AU103" i="2"/>
  <c r="AV103" i="2"/>
  <c r="AW103" i="2"/>
  <c r="AX103" i="2"/>
  <c r="AY103" i="2"/>
  <c r="AZ103" i="2"/>
  <c r="BA103" i="2"/>
  <c r="BB103" i="2"/>
  <c r="BC103" i="2"/>
  <c r="BD103" i="2"/>
  <c r="BE103" i="2"/>
  <c r="BF103" i="2"/>
  <c r="BG103" i="2"/>
  <c r="BH103" i="2"/>
  <c r="BI103" i="2"/>
  <c r="BJ103" i="2"/>
  <c r="BK103" i="2"/>
  <c r="BL103" i="2"/>
  <c r="BM103" i="2"/>
  <c r="BN103" i="2"/>
  <c r="BO103" i="2"/>
  <c r="BP103" i="2"/>
  <c r="BQ103" i="2"/>
  <c r="BR103" i="2"/>
  <c r="BS103" i="2"/>
  <c r="BT103" i="2"/>
  <c r="BU103" i="2"/>
  <c r="BV103" i="2"/>
  <c r="BW103" i="2"/>
  <c r="BX103" i="2"/>
  <c r="BY103" i="2"/>
  <c r="BZ103" i="2"/>
  <c r="CA103" i="2"/>
  <c r="CB103" i="2"/>
  <c r="CC103" i="2"/>
  <c r="CD103" i="2"/>
  <c r="CE103" i="2"/>
  <c r="CF103" i="2"/>
  <c r="B104" i="2"/>
  <c r="C104" i="2"/>
  <c r="D104" i="2"/>
  <c r="E104" i="2"/>
  <c r="F104" i="2"/>
  <c r="G104" i="2"/>
  <c r="H104" i="2"/>
  <c r="I104" i="2"/>
  <c r="J104" i="2"/>
  <c r="K104" i="2"/>
  <c r="L104" i="2"/>
  <c r="M104" i="2"/>
  <c r="N104" i="2"/>
  <c r="O104" i="2"/>
  <c r="P104" i="2"/>
  <c r="Q104" i="2"/>
  <c r="R104" i="2"/>
  <c r="S104" i="2"/>
  <c r="T104" i="2"/>
  <c r="U104" i="2"/>
  <c r="V104" i="2"/>
  <c r="W104" i="2"/>
  <c r="X104" i="2"/>
  <c r="Y104" i="2"/>
  <c r="Z104" i="2"/>
  <c r="AA104" i="2"/>
  <c r="AB104" i="2"/>
  <c r="AC104" i="2"/>
  <c r="AD104" i="2"/>
  <c r="AE104" i="2"/>
  <c r="AF104" i="2"/>
  <c r="AG104" i="2"/>
  <c r="AH104" i="2"/>
  <c r="AI104" i="2"/>
  <c r="AJ104" i="2"/>
  <c r="AK104" i="2"/>
  <c r="AL104" i="2"/>
  <c r="AM104" i="2"/>
  <c r="AN104" i="2"/>
  <c r="AO104" i="2"/>
  <c r="AP104" i="2"/>
  <c r="AQ104" i="2"/>
  <c r="AR104" i="2"/>
  <c r="AS104" i="2"/>
  <c r="AT104" i="2"/>
  <c r="AU104" i="2"/>
  <c r="AV104" i="2"/>
  <c r="AW104" i="2"/>
  <c r="AX104" i="2"/>
  <c r="AY104" i="2"/>
  <c r="AZ104" i="2"/>
  <c r="BA104" i="2"/>
  <c r="BB104" i="2"/>
  <c r="BC104" i="2"/>
  <c r="BD104" i="2"/>
  <c r="BE104" i="2"/>
  <c r="BF104" i="2"/>
  <c r="BG104" i="2"/>
  <c r="BH104" i="2"/>
  <c r="BI104" i="2"/>
  <c r="BJ104" i="2"/>
  <c r="BK104" i="2"/>
  <c r="BL104" i="2"/>
  <c r="BM104" i="2"/>
  <c r="BN104" i="2"/>
  <c r="BO104" i="2"/>
  <c r="BP104" i="2"/>
  <c r="BQ104" i="2"/>
  <c r="BR104" i="2"/>
  <c r="BS104" i="2"/>
  <c r="BT104" i="2"/>
  <c r="BU104" i="2"/>
  <c r="BV104" i="2"/>
  <c r="BW104" i="2"/>
  <c r="BX104" i="2"/>
  <c r="BY104" i="2"/>
  <c r="BZ104" i="2"/>
  <c r="CA104" i="2"/>
  <c r="CB104" i="2"/>
  <c r="CC104" i="2"/>
  <c r="CD104" i="2"/>
  <c r="CE104" i="2"/>
  <c r="CF104" i="2"/>
  <c r="B105" i="2"/>
  <c r="C105" i="2"/>
  <c r="D105" i="2"/>
  <c r="E105" i="2"/>
  <c r="F105" i="2"/>
  <c r="G105" i="2"/>
  <c r="H105" i="2"/>
  <c r="I105" i="2"/>
  <c r="J105" i="2"/>
  <c r="K105" i="2"/>
  <c r="L105" i="2"/>
  <c r="M105" i="2"/>
  <c r="N105" i="2"/>
  <c r="O105" i="2"/>
  <c r="P105" i="2"/>
  <c r="Q105" i="2"/>
  <c r="R105" i="2"/>
  <c r="S105" i="2"/>
  <c r="T105" i="2"/>
  <c r="U105" i="2"/>
  <c r="V105" i="2"/>
  <c r="W105" i="2"/>
  <c r="X105" i="2"/>
  <c r="Y105" i="2"/>
  <c r="Z105" i="2"/>
  <c r="AA105" i="2"/>
  <c r="AB105" i="2"/>
  <c r="AC105" i="2"/>
  <c r="AD105" i="2"/>
  <c r="AE105" i="2"/>
  <c r="AF105" i="2"/>
  <c r="AG105" i="2"/>
  <c r="AH105" i="2"/>
  <c r="AI105" i="2"/>
  <c r="AJ105" i="2"/>
  <c r="AK105" i="2"/>
  <c r="AL105" i="2"/>
  <c r="AM105" i="2"/>
  <c r="AN105" i="2"/>
  <c r="AO105" i="2"/>
  <c r="AP105" i="2"/>
  <c r="AQ105" i="2"/>
  <c r="AR105" i="2"/>
  <c r="AS105" i="2"/>
  <c r="AT105" i="2"/>
  <c r="AU105" i="2"/>
  <c r="AV105" i="2"/>
  <c r="AW105" i="2"/>
  <c r="AX105" i="2"/>
  <c r="AY105" i="2"/>
  <c r="AZ105" i="2"/>
  <c r="BA105" i="2"/>
  <c r="BB105" i="2"/>
  <c r="BC105" i="2"/>
  <c r="BD105" i="2"/>
  <c r="BE105" i="2"/>
  <c r="BF105" i="2"/>
  <c r="BG105" i="2"/>
  <c r="BH105" i="2"/>
  <c r="BI105" i="2"/>
  <c r="BJ105" i="2"/>
  <c r="BK105" i="2"/>
  <c r="BL105" i="2"/>
  <c r="BM105" i="2"/>
  <c r="BN105" i="2"/>
  <c r="BO105" i="2"/>
  <c r="BP105" i="2"/>
  <c r="BQ105" i="2"/>
  <c r="BR105" i="2"/>
  <c r="BS105" i="2"/>
  <c r="BT105" i="2"/>
  <c r="BU105" i="2"/>
  <c r="BV105" i="2"/>
  <c r="BW105" i="2"/>
  <c r="BX105" i="2"/>
  <c r="BY105" i="2"/>
  <c r="BZ105" i="2"/>
  <c r="CA105" i="2"/>
  <c r="CB105" i="2"/>
  <c r="CC105" i="2"/>
  <c r="CD105" i="2"/>
  <c r="CE105" i="2"/>
  <c r="CF105" i="2"/>
  <c r="B106" i="2"/>
  <c r="C106" i="2"/>
  <c r="D106" i="2"/>
  <c r="E106" i="2"/>
  <c r="F106" i="2"/>
  <c r="G106" i="2"/>
  <c r="H106" i="2"/>
  <c r="I106" i="2"/>
  <c r="J106" i="2"/>
  <c r="K106" i="2"/>
  <c r="L106" i="2"/>
  <c r="M106" i="2"/>
  <c r="N106" i="2"/>
  <c r="O106" i="2"/>
  <c r="P106" i="2"/>
  <c r="Q106" i="2"/>
  <c r="R106" i="2"/>
  <c r="S106" i="2"/>
  <c r="T106" i="2"/>
  <c r="U106" i="2"/>
  <c r="V106" i="2"/>
  <c r="W106" i="2"/>
  <c r="X106" i="2"/>
  <c r="Y106" i="2"/>
  <c r="Z106" i="2"/>
  <c r="AA106" i="2"/>
  <c r="AB106" i="2"/>
  <c r="AC106" i="2"/>
  <c r="AD106" i="2"/>
  <c r="AE106" i="2"/>
  <c r="AF106" i="2"/>
  <c r="AG106" i="2"/>
  <c r="AH106" i="2"/>
  <c r="AI106" i="2"/>
  <c r="AJ106" i="2"/>
  <c r="AK106" i="2"/>
  <c r="AL106" i="2"/>
  <c r="AM106" i="2"/>
  <c r="AN106" i="2"/>
  <c r="AO106" i="2"/>
  <c r="AP106" i="2"/>
  <c r="AQ106" i="2"/>
  <c r="AR106" i="2"/>
  <c r="AS106" i="2"/>
  <c r="AT106" i="2"/>
  <c r="AU106" i="2"/>
  <c r="AV106" i="2"/>
  <c r="AW106" i="2"/>
  <c r="AX106" i="2"/>
  <c r="AY106" i="2"/>
  <c r="AZ106" i="2"/>
  <c r="BA106" i="2"/>
  <c r="BB106" i="2"/>
  <c r="BC106" i="2"/>
  <c r="BD106" i="2"/>
  <c r="BE106" i="2"/>
  <c r="BF106" i="2"/>
  <c r="BG106" i="2"/>
  <c r="BH106" i="2"/>
  <c r="BI106" i="2"/>
  <c r="BJ106" i="2"/>
  <c r="BK106" i="2"/>
  <c r="BL106" i="2"/>
  <c r="BM106" i="2"/>
  <c r="BN106" i="2"/>
  <c r="BO106" i="2"/>
  <c r="BP106" i="2"/>
  <c r="BQ106" i="2"/>
  <c r="BR106" i="2"/>
  <c r="BS106" i="2"/>
  <c r="BT106" i="2"/>
  <c r="BU106" i="2"/>
  <c r="BV106" i="2"/>
  <c r="BW106" i="2"/>
  <c r="BX106" i="2"/>
  <c r="BY106" i="2"/>
  <c r="BZ106" i="2"/>
  <c r="CA106" i="2"/>
  <c r="CB106" i="2"/>
  <c r="CC106" i="2"/>
  <c r="CD106" i="2"/>
  <c r="CE106" i="2"/>
  <c r="CF106" i="2"/>
  <c r="B107" i="2"/>
  <c r="C107" i="2"/>
  <c r="D107" i="2"/>
  <c r="E107" i="2"/>
  <c r="F107" i="2"/>
  <c r="G107" i="2"/>
  <c r="H107" i="2"/>
  <c r="I107" i="2"/>
  <c r="J107" i="2"/>
  <c r="K107" i="2"/>
  <c r="L107" i="2"/>
  <c r="M107" i="2"/>
  <c r="N107" i="2"/>
  <c r="O107" i="2"/>
  <c r="P107" i="2"/>
  <c r="Q107" i="2"/>
  <c r="R107" i="2"/>
  <c r="S107" i="2"/>
  <c r="T107" i="2"/>
  <c r="U107" i="2"/>
  <c r="V107" i="2"/>
  <c r="W107" i="2"/>
  <c r="X107" i="2"/>
  <c r="Y107" i="2"/>
  <c r="Z107" i="2"/>
  <c r="AA107" i="2"/>
  <c r="AB107" i="2"/>
  <c r="AC107" i="2"/>
  <c r="AD107" i="2"/>
  <c r="AE107" i="2"/>
  <c r="AF107" i="2"/>
  <c r="AG107" i="2"/>
  <c r="AH107" i="2"/>
  <c r="AI107" i="2"/>
  <c r="AJ107" i="2"/>
  <c r="AK107" i="2"/>
  <c r="AL107" i="2"/>
  <c r="AM107" i="2"/>
  <c r="AN107" i="2"/>
  <c r="AO107" i="2"/>
  <c r="AP107" i="2"/>
  <c r="AQ107" i="2"/>
  <c r="AR107" i="2"/>
  <c r="AS107" i="2"/>
  <c r="AT107" i="2"/>
  <c r="AU107" i="2"/>
  <c r="AV107" i="2"/>
  <c r="AW107" i="2"/>
  <c r="AX107" i="2"/>
  <c r="AY107" i="2"/>
  <c r="AZ107" i="2"/>
  <c r="BA107" i="2"/>
  <c r="BB107" i="2"/>
  <c r="BC107" i="2"/>
  <c r="BD107" i="2"/>
  <c r="BE107" i="2"/>
  <c r="BF107" i="2"/>
  <c r="BG107" i="2"/>
  <c r="BH107" i="2"/>
  <c r="BI107" i="2"/>
  <c r="BJ107" i="2"/>
  <c r="BK107" i="2"/>
  <c r="BL107" i="2"/>
  <c r="BM107" i="2"/>
  <c r="BN107" i="2"/>
  <c r="BO107" i="2"/>
  <c r="BP107" i="2"/>
  <c r="BQ107" i="2"/>
  <c r="BR107" i="2"/>
  <c r="BS107" i="2"/>
  <c r="BT107" i="2"/>
  <c r="BU107" i="2"/>
  <c r="BV107" i="2"/>
  <c r="BW107" i="2"/>
  <c r="BX107" i="2"/>
  <c r="BY107" i="2"/>
  <c r="BZ107" i="2"/>
  <c r="CA107" i="2"/>
  <c r="CB107" i="2"/>
  <c r="CC107" i="2"/>
  <c r="CD107" i="2"/>
  <c r="CE107" i="2"/>
  <c r="CF107" i="2"/>
  <c r="B108" i="2"/>
  <c r="C108" i="2"/>
  <c r="D108" i="2"/>
  <c r="E108" i="2"/>
  <c r="F108" i="2"/>
  <c r="G108" i="2"/>
  <c r="H108" i="2"/>
  <c r="I108" i="2"/>
  <c r="J108" i="2"/>
  <c r="K108" i="2"/>
  <c r="L108" i="2"/>
  <c r="M108" i="2"/>
  <c r="N108" i="2"/>
  <c r="O108" i="2"/>
  <c r="P108" i="2"/>
  <c r="Q108" i="2"/>
  <c r="R108" i="2"/>
  <c r="S108" i="2"/>
  <c r="T108" i="2"/>
  <c r="U108" i="2"/>
  <c r="V108" i="2"/>
  <c r="W108" i="2"/>
  <c r="X108" i="2"/>
  <c r="Y108" i="2"/>
  <c r="Z108" i="2"/>
  <c r="AA108" i="2"/>
  <c r="AB108" i="2"/>
  <c r="AC108" i="2"/>
  <c r="AD108" i="2"/>
  <c r="AE108" i="2"/>
  <c r="AF108" i="2"/>
  <c r="AG108" i="2"/>
  <c r="AH108" i="2"/>
  <c r="AI108" i="2"/>
  <c r="AJ108" i="2"/>
  <c r="AK108" i="2"/>
  <c r="AL108" i="2"/>
  <c r="AM108" i="2"/>
  <c r="AN108" i="2"/>
  <c r="AO108" i="2"/>
  <c r="AP108" i="2"/>
  <c r="AQ108" i="2"/>
  <c r="AR108" i="2"/>
  <c r="AS108" i="2"/>
  <c r="AT108" i="2"/>
  <c r="AU108" i="2"/>
  <c r="AV108" i="2"/>
  <c r="AW108" i="2"/>
  <c r="AX108" i="2"/>
  <c r="AY108" i="2"/>
  <c r="AZ108" i="2"/>
  <c r="BA108" i="2"/>
  <c r="BB108" i="2"/>
  <c r="BC108" i="2"/>
  <c r="BD108" i="2"/>
  <c r="BE108" i="2"/>
  <c r="BF108" i="2"/>
  <c r="BG108" i="2"/>
  <c r="BH108" i="2"/>
  <c r="BI108" i="2"/>
  <c r="BJ108" i="2"/>
  <c r="BK108" i="2"/>
  <c r="BL108" i="2"/>
  <c r="BM108" i="2"/>
  <c r="BN108" i="2"/>
  <c r="BO108" i="2"/>
  <c r="BP108" i="2"/>
  <c r="BQ108" i="2"/>
  <c r="BR108" i="2"/>
  <c r="BS108" i="2"/>
  <c r="BT108" i="2"/>
  <c r="BU108" i="2"/>
  <c r="BV108" i="2"/>
  <c r="BW108" i="2"/>
  <c r="BX108" i="2"/>
  <c r="BY108" i="2"/>
  <c r="BZ108" i="2"/>
  <c r="CA108" i="2"/>
  <c r="CB108" i="2"/>
  <c r="CC108" i="2"/>
  <c r="CD108" i="2"/>
  <c r="CE108" i="2"/>
  <c r="CF108" i="2"/>
  <c r="B109" i="2"/>
  <c r="C109" i="2"/>
  <c r="D109" i="2"/>
  <c r="E109" i="2"/>
  <c r="F109" i="2"/>
  <c r="G109" i="2"/>
  <c r="H109" i="2"/>
  <c r="I109" i="2"/>
  <c r="J109" i="2"/>
  <c r="K109" i="2"/>
  <c r="L109" i="2"/>
  <c r="M109" i="2"/>
  <c r="N109" i="2"/>
  <c r="O109" i="2"/>
  <c r="P109" i="2"/>
  <c r="Q109" i="2"/>
  <c r="R109" i="2"/>
  <c r="S109" i="2"/>
  <c r="T109" i="2"/>
  <c r="U109" i="2"/>
  <c r="V109" i="2"/>
  <c r="W109" i="2"/>
  <c r="X109" i="2"/>
  <c r="Y109" i="2"/>
  <c r="Z109" i="2"/>
  <c r="AA109" i="2"/>
  <c r="AB109" i="2"/>
  <c r="AC109" i="2"/>
  <c r="AD109" i="2"/>
  <c r="AE109" i="2"/>
  <c r="AF109" i="2"/>
  <c r="AG109" i="2"/>
  <c r="AH109" i="2"/>
  <c r="AI109" i="2"/>
  <c r="AJ109" i="2"/>
  <c r="AK109" i="2"/>
  <c r="AL109" i="2"/>
  <c r="AM109" i="2"/>
  <c r="AN109" i="2"/>
  <c r="AO109" i="2"/>
  <c r="AP109" i="2"/>
  <c r="AQ109" i="2"/>
  <c r="AR109" i="2"/>
  <c r="AS109" i="2"/>
  <c r="AT109" i="2"/>
  <c r="AU109" i="2"/>
  <c r="AV109" i="2"/>
  <c r="AW109" i="2"/>
  <c r="AX109" i="2"/>
  <c r="AY109" i="2"/>
  <c r="AZ109" i="2"/>
  <c r="BA109" i="2"/>
  <c r="BB109" i="2"/>
  <c r="BC109" i="2"/>
  <c r="BD109" i="2"/>
  <c r="BE109" i="2"/>
  <c r="BF109" i="2"/>
  <c r="BG109" i="2"/>
  <c r="BH109" i="2"/>
  <c r="BI109" i="2"/>
  <c r="BJ109" i="2"/>
  <c r="BK109" i="2"/>
  <c r="BL109" i="2"/>
  <c r="BM109" i="2"/>
  <c r="BN109" i="2"/>
  <c r="BO109" i="2"/>
  <c r="BP109" i="2"/>
  <c r="BQ109" i="2"/>
  <c r="BR109" i="2"/>
  <c r="BS109" i="2"/>
  <c r="BT109" i="2"/>
  <c r="BU109" i="2"/>
  <c r="BV109" i="2"/>
  <c r="BW109" i="2"/>
  <c r="BX109" i="2"/>
  <c r="BY109" i="2"/>
  <c r="BZ109" i="2"/>
  <c r="CA109" i="2"/>
  <c r="CB109" i="2"/>
  <c r="CC109" i="2"/>
  <c r="CD109" i="2"/>
  <c r="CE109" i="2"/>
  <c r="CF109" i="2"/>
  <c r="B110" i="2"/>
  <c r="C110" i="2"/>
  <c r="D110" i="2"/>
  <c r="E110" i="2"/>
  <c r="F110" i="2"/>
  <c r="G110" i="2"/>
  <c r="H110" i="2"/>
  <c r="I110" i="2"/>
  <c r="J110" i="2"/>
  <c r="K110" i="2"/>
  <c r="L110" i="2"/>
  <c r="M110" i="2"/>
  <c r="N110" i="2"/>
  <c r="O110" i="2"/>
  <c r="P110" i="2"/>
  <c r="Q110" i="2"/>
  <c r="R110" i="2"/>
  <c r="S110" i="2"/>
  <c r="T110" i="2"/>
  <c r="U110" i="2"/>
  <c r="V110" i="2"/>
  <c r="W110" i="2"/>
  <c r="X110" i="2"/>
  <c r="Y110" i="2"/>
  <c r="Z110" i="2"/>
  <c r="AA110" i="2"/>
  <c r="AB110" i="2"/>
  <c r="AC110" i="2"/>
  <c r="AD110" i="2"/>
  <c r="AE110" i="2"/>
  <c r="AF110" i="2"/>
  <c r="AG110" i="2"/>
  <c r="AH110" i="2"/>
  <c r="AI110" i="2"/>
  <c r="AJ110" i="2"/>
  <c r="AK110" i="2"/>
  <c r="AL110" i="2"/>
  <c r="AM110" i="2"/>
  <c r="AN110" i="2"/>
  <c r="AO110" i="2"/>
  <c r="AP110" i="2"/>
  <c r="AQ110" i="2"/>
  <c r="AR110" i="2"/>
  <c r="AS110" i="2"/>
  <c r="AT110" i="2"/>
  <c r="AU110" i="2"/>
  <c r="AV110" i="2"/>
  <c r="AW110" i="2"/>
  <c r="AX110" i="2"/>
  <c r="AY110" i="2"/>
  <c r="AZ110" i="2"/>
  <c r="BA110" i="2"/>
  <c r="BB110" i="2"/>
  <c r="BC110" i="2"/>
  <c r="BD110" i="2"/>
  <c r="BE110" i="2"/>
  <c r="BF110" i="2"/>
  <c r="BG110" i="2"/>
  <c r="BH110" i="2"/>
  <c r="BI110" i="2"/>
  <c r="BJ110" i="2"/>
  <c r="BK110" i="2"/>
  <c r="BL110" i="2"/>
  <c r="BM110" i="2"/>
  <c r="BN110" i="2"/>
  <c r="BO110" i="2"/>
  <c r="BP110" i="2"/>
  <c r="BQ110" i="2"/>
  <c r="BR110" i="2"/>
  <c r="BS110" i="2"/>
  <c r="BT110" i="2"/>
  <c r="BU110" i="2"/>
  <c r="BV110" i="2"/>
  <c r="BW110" i="2"/>
  <c r="BX110" i="2"/>
  <c r="BY110" i="2"/>
  <c r="BZ110" i="2"/>
  <c r="CA110" i="2"/>
  <c r="CB110" i="2"/>
  <c r="CC110" i="2"/>
  <c r="CD110" i="2"/>
  <c r="CE110" i="2"/>
  <c r="CF110" i="2"/>
  <c r="B111" i="2"/>
  <c r="C111" i="2"/>
  <c r="D111" i="2"/>
  <c r="E111" i="2"/>
  <c r="F111" i="2"/>
  <c r="G111" i="2"/>
  <c r="H111" i="2"/>
  <c r="I111" i="2"/>
  <c r="J111" i="2"/>
  <c r="K111" i="2"/>
  <c r="L111" i="2"/>
  <c r="M111" i="2"/>
  <c r="N111" i="2"/>
  <c r="O111" i="2"/>
  <c r="P111" i="2"/>
  <c r="Q111" i="2"/>
  <c r="R111" i="2"/>
  <c r="S111" i="2"/>
  <c r="T111" i="2"/>
  <c r="U111" i="2"/>
  <c r="V111" i="2"/>
  <c r="W111" i="2"/>
  <c r="X111" i="2"/>
  <c r="Y111" i="2"/>
  <c r="Z111" i="2"/>
  <c r="AA111" i="2"/>
  <c r="AB111" i="2"/>
  <c r="AC111" i="2"/>
  <c r="AD111" i="2"/>
  <c r="AE111" i="2"/>
  <c r="AF111" i="2"/>
  <c r="AG111" i="2"/>
  <c r="AH111" i="2"/>
  <c r="AI111" i="2"/>
  <c r="AJ111" i="2"/>
  <c r="AK111" i="2"/>
  <c r="AL111" i="2"/>
  <c r="AM111" i="2"/>
  <c r="AN111" i="2"/>
  <c r="AO111" i="2"/>
  <c r="AP111" i="2"/>
  <c r="AQ111" i="2"/>
  <c r="AR111" i="2"/>
  <c r="AS111" i="2"/>
  <c r="AT111" i="2"/>
  <c r="AU111" i="2"/>
  <c r="AV111" i="2"/>
  <c r="AW111" i="2"/>
  <c r="AX111" i="2"/>
  <c r="AY111" i="2"/>
  <c r="AZ111" i="2"/>
  <c r="BA111" i="2"/>
  <c r="BB111" i="2"/>
  <c r="BC111" i="2"/>
  <c r="BD111" i="2"/>
  <c r="BE111" i="2"/>
  <c r="BF111" i="2"/>
  <c r="BG111" i="2"/>
  <c r="BH111" i="2"/>
  <c r="BI111" i="2"/>
  <c r="BJ111" i="2"/>
  <c r="BK111" i="2"/>
  <c r="BL111" i="2"/>
  <c r="BM111" i="2"/>
  <c r="BN111" i="2"/>
  <c r="BO111" i="2"/>
  <c r="BP111" i="2"/>
  <c r="BQ111" i="2"/>
  <c r="BR111" i="2"/>
  <c r="BS111" i="2"/>
  <c r="BT111" i="2"/>
  <c r="BU111" i="2"/>
  <c r="BV111" i="2"/>
  <c r="BW111" i="2"/>
  <c r="BX111" i="2"/>
  <c r="BY111" i="2"/>
  <c r="BZ111" i="2"/>
  <c r="CA111" i="2"/>
  <c r="CB111" i="2"/>
  <c r="CC111" i="2"/>
  <c r="CD111" i="2"/>
  <c r="CE111" i="2"/>
  <c r="CF111" i="2"/>
  <c r="B112" i="2"/>
  <c r="C112" i="2"/>
  <c r="D112" i="2"/>
  <c r="E112" i="2"/>
  <c r="F112" i="2"/>
  <c r="G112" i="2"/>
  <c r="H112" i="2"/>
  <c r="I112" i="2"/>
  <c r="J112" i="2"/>
  <c r="K112" i="2"/>
  <c r="L112" i="2"/>
  <c r="M112" i="2"/>
  <c r="N112" i="2"/>
  <c r="O112" i="2"/>
  <c r="P112" i="2"/>
  <c r="Q112" i="2"/>
  <c r="R112" i="2"/>
  <c r="S112" i="2"/>
  <c r="T112" i="2"/>
  <c r="U112" i="2"/>
  <c r="V112" i="2"/>
  <c r="W112" i="2"/>
  <c r="X112" i="2"/>
  <c r="Y112" i="2"/>
  <c r="Z112" i="2"/>
  <c r="AA112" i="2"/>
  <c r="AB112" i="2"/>
  <c r="AC112" i="2"/>
  <c r="AD112" i="2"/>
  <c r="AE112" i="2"/>
  <c r="AF112" i="2"/>
  <c r="AG112" i="2"/>
  <c r="AH112" i="2"/>
  <c r="AI112" i="2"/>
  <c r="AJ112" i="2"/>
  <c r="AK112" i="2"/>
  <c r="AL112" i="2"/>
  <c r="AM112" i="2"/>
  <c r="AN112" i="2"/>
  <c r="AO112" i="2"/>
  <c r="AP112" i="2"/>
  <c r="AQ112" i="2"/>
  <c r="AR112" i="2"/>
  <c r="AS112" i="2"/>
  <c r="AT112" i="2"/>
  <c r="AU112" i="2"/>
  <c r="AV112" i="2"/>
  <c r="AW112" i="2"/>
  <c r="AX112" i="2"/>
  <c r="AY112" i="2"/>
  <c r="AZ112" i="2"/>
  <c r="BA112" i="2"/>
  <c r="BB112" i="2"/>
  <c r="BC112" i="2"/>
  <c r="BD112" i="2"/>
  <c r="BE112" i="2"/>
  <c r="BF112" i="2"/>
  <c r="BG112" i="2"/>
  <c r="BH112" i="2"/>
  <c r="BI112" i="2"/>
  <c r="BJ112" i="2"/>
  <c r="BK112" i="2"/>
  <c r="BL112" i="2"/>
  <c r="BM112" i="2"/>
  <c r="BN112" i="2"/>
  <c r="BO112" i="2"/>
  <c r="BP112" i="2"/>
  <c r="BQ112" i="2"/>
  <c r="BR112" i="2"/>
  <c r="BS112" i="2"/>
  <c r="BT112" i="2"/>
  <c r="BU112" i="2"/>
  <c r="BV112" i="2"/>
  <c r="BW112" i="2"/>
  <c r="BX112" i="2"/>
  <c r="BY112" i="2"/>
  <c r="BZ112" i="2"/>
  <c r="CA112" i="2"/>
  <c r="CB112" i="2"/>
  <c r="CC112" i="2"/>
  <c r="CD112" i="2"/>
  <c r="CE112" i="2"/>
  <c r="CF112" i="2"/>
  <c r="B113" i="2"/>
  <c r="C113" i="2"/>
  <c r="D113" i="2"/>
  <c r="E113" i="2"/>
  <c r="F113" i="2"/>
  <c r="G113" i="2"/>
  <c r="H113" i="2"/>
  <c r="I113" i="2"/>
  <c r="J113" i="2"/>
  <c r="K113" i="2"/>
  <c r="L113" i="2"/>
  <c r="M113" i="2"/>
  <c r="N113" i="2"/>
  <c r="O113" i="2"/>
  <c r="P113" i="2"/>
  <c r="Q113" i="2"/>
  <c r="R113" i="2"/>
  <c r="S113" i="2"/>
  <c r="T113" i="2"/>
  <c r="U113" i="2"/>
  <c r="V113" i="2"/>
  <c r="W113" i="2"/>
  <c r="X113" i="2"/>
  <c r="Y113" i="2"/>
  <c r="Z113" i="2"/>
  <c r="AA113" i="2"/>
  <c r="AB113" i="2"/>
  <c r="AC113" i="2"/>
  <c r="AD113" i="2"/>
  <c r="AE113" i="2"/>
  <c r="AF113" i="2"/>
  <c r="AG113" i="2"/>
  <c r="AH113" i="2"/>
  <c r="AI113" i="2"/>
  <c r="AJ113" i="2"/>
  <c r="AK113" i="2"/>
  <c r="AL113" i="2"/>
  <c r="AM113" i="2"/>
  <c r="AN113" i="2"/>
  <c r="AO113" i="2"/>
  <c r="AP113" i="2"/>
  <c r="AQ113" i="2"/>
  <c r="AR113" i="2"/>
  <c r="AS113" i="2"/>
  <c r="AT113" i="2"/>
  <c r="AU113" i="2"/>
  <c r="AV113" i="2"/>
  <c r="AW113" i="2"/>
  <c r="AX113" i="2"/>
  <c r="AY113" i="2"/>
  <c r="AZ113" i="2"/>
  <c r="BA113" i="2"/>
  <c r="BB113" i="2"/>
  <c r="BC113" i="2"/>
  <c r="BD113" i="2"/>
  <c r="BE113" i="2"/>
  <c r="BF113" i="2"/>
  <c r="BG113" i="2"/>
  <c r="BH113" i="2"/>
  <c r="BI113" i="2"/>
  <c r="BJ113" i="2"/>
  <c r="BK113" i="2"/>
  <c r="BL113" i="2"/>
  <c r="BM113" i="2"/>
  <c r="BN113" i="2"/>
  <c r="BO113" i="2"/>
  <c r="BP113" i="2"/>
  <c r="BQ113" i="2"/>
  <c r="BR113" i="2"/>
  <c r="BS113" i="2"/>
  <c r="BT113" i="2"/>
  <c r="BU113" i="2"/>
  <c r="BV113" i="2"/>
  <c r="BW113" i="2"/>
  <c r="BX113" i="2"/>
  <c r="BY113" i="2"/>
  <c r="BZ113" i="2"/>
  <c r="CA113" i="2"/>
  <c r="CB113" i="2"/>
  <c r="CC113" i="2"/>
  <c r="CD113" i="2"/>
  <c r="CE113" i="2"/>
  <c r="CF113" i="2"/>
  <c r="B114" i="2"/>
  <c r="C114" i="2"/>
  <c r="D114" i="2"/>
  <c r="E114" i="2"/>
  <c r="F114" i="2"/>
  <c r="G114" i="2"/>
  <c r="H114" i="2"/>
  <c r="I114" i="2"/>
  <c r="J114" i="2"/>
  <c r="K114" i="2"/>
  <c r="L114" i="2"/>
  <c r="M114" i="2"/>
  <c r="N114" i="2"/>
  <c r="O114" i="2"/>
  <c r="P114" i="2"/>
  <c r="Q114" i="2"/>
  <c r="R114" i="2"/>
  <c r="S114" i="2"/>
  <c r="T114" i="2"/>
  <c r="U114" i="2"/>
  <c r="V114" i="2"/>
  <c r="W114" i="2"/>
  <c r="X114" i="2"/>
  <c r="Y114" i="2"/>
  <c r="Z114" i="2"/>
  <c r="AA114" i="2"/>
  <c r="AB114" i="2"/>
  <c r="AC114" i="2"/>
  <c r="AD114" i="2"/>
  <c r="AE114" i="2"/>
  <c r="AF114" i="2"/>
  <c r="AG114" i="2"/>
  <c r="AH114" i="2"/>
  <c r="AI114" i="2"/>
  <c r="AJ114" i="2"/>
  <c r="AK114" i="2"/>
  <c r="AL114" i="2"/>
  <c r="AM114" i="2"/>
  <c r="AN114" i="2"/>
  <c r="AO114" i="2"/>
  <c r="AP114" i="2"/>
  <c r="AQ114" i="2"/>
  <c r="AR114" i="2"/>
  <c r="AS114" i="2"/>
  <c r="AT114" i="2"/>
  <c r="AU114" i="2"/>
  <c r="AV114" i="2"/>
  <c r="AW114" i="2"/>
  <c r="AX114" i="2"/>
  <c r="AY114" i="2"/>
  <c r="AZ114" i="2"/>
  <c r="BA114" i="2"/>
  <c r="BB114" i="2"/>
  <c r="BC114" i="2"/>
  <c r="BD114" i="2"/>
  <c r="BE114" i="2"/>
  <c r="BF114" i="2"/>
  <c r="BG114" i="2"/>
  <c r="BH114" i="2"/>
  <c r="BI114" i="2"/>
  <c r="BJ114" i="2"/>
  <c r="BK114" i="2"/>
  <c r="BL114" i="2"/>
  <c r="BM114" i="2"/>
  <c r="BN114" i="2"/>
  <c r="BO114" i="2"/>
  <c r="BP114" i="2"/>
  <c r="BQ114" i="2"/>
  <c r="BR114" i="2"/>
  <c r="BS114" i="2"/>
  <c r="BT114" i="2"/>
  <c r="BU114" i="2"/>
  <c r="BV114" i="2"/>
  <c r="BW114" i="2"/>
  <c r="BX114" i="2"/>
  <c r="BY114" i="2"/>
  <c r="BZ114" i="2"/>
  <c r="CA114" i="2"/>
  <c r="CB114" i="2"/>
  <c r="CC114" i="2"/>
  <c r="CD114" i="2"/>
  <c r="CE114" i="2"/>
  <c r="CF114" i="2"/>
  <c r="B115" i="2"/>
  <c r="C115" i="2"/>
  <c r="D115" i="2"/>
  <c r="E115" i="2"/>
  <c r="F115" i="2"/>
  <c r="G115" i="2"/>
  <c r="H115" i="2"/>
  <c r="I115" i="2"/>
  <c r="J115" i="2"/>
  <c r="K115" i="2"/>
  <c r="L115" i="2"/>
  <c r="M115" i="2"/>
  <c r="N115" i="2"/>
  <c r="O115" i="2"/>
  <c r="P115" i="2"/>
  <c r="Q115" i="2"/>
  <c r="R115" i="2"/>
  <c r="S115" i="2"/>
  <c r="T115" i="2"/>
  <c r="U115" i="2"/>
  <c r="V115" i="2"/>
  <c r="W115" i="2"/>
  <c r="X115" i="2"/>
  <c r="Y115" i="2"/>
  <c r="Z115" i="2"/>
  <c r="AA115" i="2"/>
  <c r="AB115" i="2"/>
  <c r="AC115" i="2"/>
  <c r="AD115" i="2"/>
  <c r="AE115" i="2"/>
  <c r="AF115" i="2"/>
  <c r="AG115" i="2"/>
  <c r="AH115" i="2"/>
  <c r="AI115" i="2"/>
  <c r="AJ115" i="2"/>
  <c r="AK115" i="2"/>
  <c r="AL115" i="2"/>
  <c r="AM115" i="2"/>
  <c r="AN115" i="2"/>
  <c r="AO115" i="2"/>
  <c r="AP115" i="2"/>
  <c r="AQ115" i="2"/>
  <c r="AR115" i="2"/>
  <c r="AS115" i="2"/>
  <c r="AT115" i="2"/>
  <c r="AU115" i="2"/>
  <c r="AV115" i="2"/>
  <c r="AW115" i="2"/>
  <c r="AX115" i="2"/>
  <c r="AY115" i="2"/>
  <c r="AZ115" i="2"/>
  <c r="BA115" i="2"/>
  <c r="BB115" i="2"/>
  <c r="BC115" i="2"/>
  <c r="BD115" i="2"/>
  <c r="BE115" i="2"/>
  <c r="BF115" i="2"/>
  <c r="BG115" i="2"/>
  <c r="BH115" i="2"/>
  <c r="BI115" i="2"/>
  <c r="BJ115" i="2"/>
  <c r="BK115" i="2"/>
  <c r="BL115" i="2"/>
  <c r="BM115" i="2"/>
  <c r="BN115" i="2"/>
  <c r="BO115" i="2"/>
  <c r="BP115" i="2"/>
  <c r="BQ115" i="2"/>
  <c r="BR115" i="2"/>
  <c r="BS115" i="2"/>
  <c r="BT115" i="2"/>
  <c r="BU115" i="2"/>
  <c r="BV115" i="2"/>
  <c r="BW115" i="2"/>
  <c r="BX115" i="2"/>
  <c r="BY115" i="2"/>
  <c r="BZ115" i="2"/>
  <c r="CA115" i="2"/>
  <c r="CB115" i="2"/>
  <c r="CC115" i="2"/>
  <c r="CD115" i="2"/>
  <c r="CE115" i="2"/>
  <c r="CF115" i="2"/>
  <c r="B116" i="2"/>
  <c r="C116" i="2"/>
  <c r="D116" i="2"/>
  <c r="E116" i="2"/>
  <c r="F116" i="2"/>
  <c r="G116" i="2"/>
  <c r="H116" i="2"/>
  <c r="I116" i="2"/>
  <c r="J116" i="2"/>
  <c r="K116" i="2"/>
  <c r="L116" i="2"/>
  <c r="M116" i="2"/>
  <c r="N116" i="2"/>
  <c r="O116" i="2"/>
  <c r="P116" i="2"/>
  <c r="Q116" i="2"/>
  <c r="R116" i="2"/>
  <c r="S116" i="2"/>
  <c r="T116" i="2"/>
  <c r="U116" i="2"/>
  <c r="V116" i="2"/>
  <c r="W116" i="2"/>
  <c r="X116" i="2"/>
  <c r="Y116" i="2"/>
  <c r="Z116" i="2"/>
  <c r="AA116" i="2"/>
  <c r="AB116" i="2"/>
  <c r="AC116" i="2"/>
  <c r="AD116" i="2"/>
  <c r="AE116" i="2"/>
  <c r="AF116" i="2"/>
  <c r="AG116" i="2"/>
  <c r="AH116" i="2"/>
  <c r="AI116" i="2"/>
  <c r="AJ116" i="2"/>
  <c r="AK116" i="2"/>
  <c r="AL116" i="2"/>
  <c r="AM116" i="2"/>
  <c r="AN116" i="2"/>
  <c r="AO116" i="2"/>
  <c r="AP116" i="2"/>
  <c r="AQ116" i="2"/>
  <c r="AR116" i="2"/>
  <c r="AS116" i="2"/>
  <c r="AT116" i="2"/>
  <c r="AU116" i="2"/>
  <c r="AV116" i="2"/>
  <c r="AW116" i="2"/>
  <c r="AX116" i="2"/>
  <c r="AY116" i="2"/>
  <c r="AZ116" i="2"/>
  <c r="BA116" i="2"/>
  <c r="BB116" i="2"/>
  <c r="BC116" i="2"/>
  <c r="BD116" i="2"/>
  <c r="BE116" i="2"/>
  <c r="BF116" i="2"/>
  <c r="BG116" i="2"/>
  <c r="BH116" i="2"/>
  <c r="BI116" i="2"/>
  <c r="BJ116" i="2"/>
  <c r="BK116" i="2"/>
  <c r="BL116" i="2"/>
  <c r="BM116" i="2"/>
  <c r="BN116" i="2"/>
  <c r="BO116" i="2"/>
  <c r="BP116" i="2"/>
  <c r="BQ116" i="2"/>
  <c r="BR116" i="2"/>
  <c r="BS116" i="2"/>
  <c r="BT116" i="2"/>
  <c r="BU116" i="2"/>
  <c r="BV116" i="2"/>
  <c r="BW116" i="2"/>
  <c r="BX116" i="2"/>
  <c r="BY116" i="2"/>
  <c r="BZ116" i="2"/>
  <c r="CA116" i="2"/>
  <c r="CB116" i="2"/>
  <c r="CC116" i="2"/>
  <c r="CD116" i="2"/>
  <c r="CE116" i="2"/>
  <c r="CF116" i="2"/>
  <c r="B117" i="2"/>
  <c r="C117" i="2"/>
  <c r="D117" i="2"/>
  <c r="E117" i="2"/>
  <c r="F117" i="2"/>
  <c r="G117" i="2"/>
  <c r="H117" i="2"/>
  <c r="I117" i="2"/>
  <c r="J117" i="2"/>
  <c r="K117" i="2"/>
  <c r="L117" i="2"/>
  <c r="M117" i="2"/>
  <c r="N117" i="2"/>
  <c r="O117" i="2"/>
  <c r="P117" i="2"/>
  <c r="Q117" i="2"/>
  <c r="R117" i="2"/>
  <c r="S117" i="2"/>
  <c r="T117" i="2"/>
  <c r="U117" i="2"/>
  <c r="V117" i="2"/>
  <c r="W117" i="2"/>
  <c r="X117" i="2"/>
  <c r="Y117" i="2"/>
  <c r="Z117" i="2"/>
  <c r="AA117" i="2"/>
  <c r="AB117" i="2"/>
  <c r="AC117" i="2"/>
  <c r="AD117" i="2"/>
  <c r="AE117" i="2"/>
  <c r="AF117" i="2"/>
  <c r="AG117" i="2"/>
  <c r="AH117" i="2"/>
  <c r="AI117" i="2"/>
  <c r="AJ117" i="2"/>
  <c r="AK117" i="2"/>
  <c r="AL117" i="2"/>
  <c r="AM117" i="2"/>
  <c r="AN117" i="2"/>
  <c r="AO117" i="2"/>
  <c r="AP117" i="2"/>
  <c r="AQ117" i="2"/>
  <c r="AR117" i="2"/>
  <c r="AS117" i="2"/>
  <c r="AT117" i="2"/>
  <c r="AU117" i="2"/>
  <c r="AV117" i="2"/>
  <c r="AW117" i="2"/>
  <c r="AX117" i="2"/>
  <c r="AY117" i="2"/>
  <c r="AZ117" i="2"/>
  <c r="BA117" i="2"/>
  <c r="BB117" i="2"/>
  <c r="BC117" i="2"/>
  <c r="BD117" i="2"/>
  <c r="BE117" i="2"/>
  <c r="BF117" i="2"/>
  <c r="BG117" i="2"/>
  <c r="BH117" i="2"/>
  <c r="BI117" i="2"/>
  <c r="BJ117" i="2"/>
  <c r="BK117" i="2"/>
  <c r="BL117" i="2"/>
  <c r="BM117" i="2"/>
  <c r="BN117" i="2"/>
  <c r="BO117" i="2"/>
  <c r="BP117" i="2"/>
  <c r="BQ117" i="2"/>
  <c r="BR117" i="2"/>
  <c r="BS117" i="2"/>
  <c r="BT117" i="2"/>
  <c r="BU117" i="2"/>
  <c r="BV117" i="2"/>
  <c r="BW117" i="2"/>
  <c r="BX117" i="2"/>
  <c r="BY117" i="2"/>
  <c r="BZ117" i="2"/>
  <c r="CA117" i="2"/>
  <c r="CB117" i="2"/>
  <c r="CC117" i="2"/>
  <c r="CD117" i="2"/>
  <c r="CE117" i="2"/>
  <c r="CF117" i="2"/>
  <c r="B118" i="2"/>
  <c r="C118" i="2"/>
  <c r="D118" i="2"/>
  <c r="E118" i="2"/>
  <c r="F118" i="2"/>
  <c r="G118" i="2"/>
  <c r="H118" i="2"/>
  <c r="I118" i="2"/>
  <c r="J118" i="2"/>
  <c r="K118" i="2"/>
  <c r="L118" i="2"/>
  <c r="M118" i="2"/>
  <c r="N118" i="2"/>
  <c r="O118" i="2"/>
  <c r="P118" i="2"/>
  <c r="Q118" i="2"/>
  <c r="R118" i="2"/>
  <c r="S118" i="2"/>
  <c r="T118" i="2"/>
  <c r="U118" i="2"/>
  <c r="V118" i="2"/>
  <c r="W118" i="2"/>
  <c r="X118" i="2"/>
  <c r="Y118" i="2"/>
  <c r="Z118" i="2"/>
  <c r="AA118" i="2"/>
  <c r="AB118" i="2"/>
  <c r="AC118" i="2"/>
  <c r="AD118" i="2"/>
  <c r="AE118" i="2"/>
  <c r="AF118" i="2"/>
  <c r="AG118" i="2"/>
  <c r="AH118" i="2"/>
  <c r="AI118" i="2"/>
  <c r="AJ118" i="2"/>
  <c r="AK118" i="2"/>
  <c r="AL118" i="2"/>
  <c r="AM118" i="2"/>
  <c r="AN118" i="2"/>
  <c r="AO118" i="2"/>
  <c r="AP118" i="2"/>
  <c r="AQ118" i="2"/>
  <c r="AR118" i="2"/>
  <c r="AS118" i="2"/>
  <c r="AT118" i="2"/>
  <c r="AU118" i="2"/>
  <c r="AV118" i="2"/>
  <c r="AW118" i="2"/>
  <c r="AX118" i="2"/>
  <c r="AY118" i="2"/>
  <c r="AZ118" i="2"/>
  <c r="BA118" i="2"/>
  <c r="BB118" i="2"/>
  <c r="BC118" i="2"/>
  <c r="BD118" i="2"/>
  <c r="BE118" i="2"/>
  <c r="BF118" i="2"/>
  <c r="BG118" i="2"/>
  <c r="BH118" i="2"/>
  <c r="BI118" i="2"/>
  <c r="BJ118" i="2"/>
  <c r="BK118" i="2"/>
  <c r="BL118" i="2"/>
  <c r="BM118" i="2"/>
  <c r="BN118" i="2"/>
  <c r="BO118" i="2"/>
  <c r="BP118" i="2"/>
  <c r="BQ118" i="2"/>
  <c r="BR118" i="2"/>
  <c r="BS118" i="2"/>
  <c r="BT118" i="2"/>
  <c r="BU118" i="2"/>
  <c r="BV118" i="2"/>
  <c r="BW118" i="2"/>
  <c r="BX118" i="2"/>
  <c r="BY118" i="2"/>
  <c r="BZ118" i="2"/>
  <c r="CA118" i="2"/>
  <c r="CB118" i="2"/>
  <c r="CC118" i="2"/>
  <c r="CD118" i="2"/>
  <c r="CE118" i="2"/>
  <c r="CF118" i="2"/>
  <c r="B119" i="2"/>
  <c r="C119" i="2"/>
  <c r="D119" i="2"/>
  <c r="E119" i="2"/>
  <c r="F119" i="2"/>
  <c r="G119" i="2"/>
  <c r="H119" i="2"/>
  <c r="I119" i="2"/>
  <c r="J119" i="2"/>
  <c r="K119" i="2"/>
  <c r="L119" i="2"/>
  <c r="M119" i="2"/>
  <c r="N119" i="2"/>
  <c r="O119" i="2"/>
  <c r="P119" i="2"/>
  <c r="Q119" i="2"/>
  <c r="R119" i="2"/>
  <c r="S119" i="2"/>
  <c r="T119" i="2"/>
  <c r="U119" i="2"/>
  <c r="V119" i="2"/>
  <c r="W119" i="2"/>
  <c r="X119" i="2"/>
  <c r="Y119" i="2"/>
  <c r="Z119" i="2"/>
  <c r="AA119" i="2"/>
  <c r="AB119" i="2"/>
  <c r="AC119" i="2"/>
  <c r="AD119" i="2"/>
  <c r="AE119" i="2"/>
  <c r="AF119" i="2"/>
  <c r="AG119" i="2"/>
  <c r="AH119" i="2"/>
  <c r="AI119" i="2"/>
  <c r="AJ119" i="2"/>
  <c r="AK119" i="2"/>
  <c r="AL119" i="2"/>
  <c r="AM119" i="2"/>
  <c r="AN119" i="2"/>
  <c r="AO119" i="2"/>
  <c r="AP119" i="2"/>
  <c r="AQ119" i="2"/>
  <c r="AR119" i="2"/>
  <c r="AS119" i="2"/>
  <c r="AT119" i="2"/>
  <c r="AU119" i="2"/>
  <c r="AV119" i="2"/>
  <c r="AW119" i="2"/>
  <c r="AX119" i="2"/>
  <c r="AY119" i="2"/>
  <c r="AZ119" i="2"/>
  <c r="BA119" i="2"/>
  <c r="BB119" i="2"/>
  <c r="BC119" i="2"/>
  <c r="BD119" i="2"/>
  <c r="BE119" i="2"/>
  <c r="BF119" i="2"/>
  <c r="BG119" i="2"/>
  <c r="BH119" i="2"/>
  <c r="BI119" i="2"/>
  <c r="BJ119" i="2"/>
  <c r="BK119" i="2"/>
  <c r="BL119" i="2"/>
  <c r="BM119" i="2"/>
  <c r="BN119" i="2"/>
  <c r="BO119" i="2"/>
  <c r="BP119" i="2"/>
  <c r="BQ119" i="2"/>
  <c r="BR119" i="2"/>
  <c r="BS119" i="2"/>
  <c r="BT119" i="2"/>
  <c r="BU119" i="2"/>
  <c r="BV119" i="2"/>
  <c r="BW119" i="2"/>
  <c r="BX119" i="2"/>
  <c r="BY119" i="2"/>
  <c r="BZ119" i="2"/>
  <c r="CA119" i="2"/>
  <c r="CB119" i="2"/>
  <c r="CC119" i="2"/>
  <c r="CD119" i="2"/>
  <c r="CE119" i="2"/>
  <c r="CF119" i="2"/>
  <c r="B120" i="2"/>
  <c r="C120" i="2"/>
  <c r="D120" i="2"/>
  <c r="E120" i="2"/>
  <c r="F120" i="2"/>
  <c r="G120" i="2"/>
  <c r="H120" i="2"/>
  <c r="I120" i="2"/>
  <c r="J120" i="2"/>
  <c r="K120" i="2"/>
  <c r="L120" i="2"/>
  <c r="M120" i="2"/>
  <c r="N120" i="2"/>
  <c r="O120" i="2"/>
  <c r="P120" i="2"/>
  <c r="Q120" i="2"/>
  <c r="R120" i="2"/>
  <c r="S120" i="2"/>
  <c r="T120" i="2"/>
  <c r="U120" i="2"/>
  <c r="V120" i="2"/>
  <c r="W120" i="2"/>
  <c r="X120" i="2"/>
  <c r="Y120" i="2"/>
  <c r="Z120" i="2"/>
  <c r="AA120" i="2"/>
  <c r="AB120" i="2"/>
  <c r="AC120" i="2"/>
  <c r="AD120" i="2"/>
  <c r="AE120" i="2"/>
  <c r="AF120" i="2"/>
  <c r="AG120" i="2"/>
  <c r="AH120" i="2"/>
  <c r="AI120" i="2"/>
  <c r="AJ120" i="2"/>
  <c r="AK120" i="2"/>
  <c r="AL120" i="2"/>
  <c r="AM120" i="2"/>
  <c r="AN120" i="2"/>
  <c r="AO120" i="2"/>
  <c r="AP120" i="2"/>
  <c r="AQ120" i="2"/>
  <c r="AR120" i="2"/>
  <c r="AS120" i="2"/>
  <c r="AT120" i="2"/>
  <c r="AU120" i="2"/>
  <c r="AV120" i="2"/>
  <c r="AW120" i="2"/>
  <c r="AX120" i="2"/>
  <c r="AY120" i="2"/>
  <c r="AZ120" i="2"/>
  <c r="BA120" i="2"/>
  <c r="BB120" i="2"/>
  <c r="BC120" i="2"/>
  <c r="BD120" i="2"/>
  <c r="BE120" i="2"/>
  <c r="BF120" i="2"/>
  <c r="BG120" i="2"/>
  <c r="BH120" i="2"/>
  <c r="BI120" i="2"/>
  <c r="BJ120" i="2"/>
  <c r="BK120" i="2"/>
  <c r="BL120" i="2"/>
  <c r="BM120" i="2"/>
  <c r="BN120" i="2"/>
  <c r="BO120" i="2"/>
  <c r="BP120" i="2"/>
  <c r="BQ120" i="2"/>
  <c r="BR120" i="2"/>
  <c r="BS120" i="2"/>
  <c r="BT120" i="2"/>
  <c r="BU120" i="2"/>
  <c r="BV120" i="2"/>
  <c r="BW120" i="2"/>
  <c r="BX120" i="2"/>
  <c r="BY120" i="2"/>
  <c r="BZ120" i="2"/>
  <c r="CA120" i="2"/>
  <c r="CB120" i="2"/>
  <c r="CC120" i="2"/>
  <c r="CD120" i="2"/>
  <c r="CE120" i="2"/>
  <c r="CF120" i="2"/>
  <c r="B121" i="2"/>
  <c r="C121" i="2"/>
  <c r="D121" i="2"/>
  <c r="E121" i="2"/>
  <c r="F121" i="2"/>
  <c r="G121" i="2"/>
  <c r="H121" i="2"/>
  <c r="I121" i="2"/>
  <c r="J121" i="2"/>
  <c r="K121" i="2"/>
  <c r="L121" i="2"/>
  <c r="M121" i="2"/>
  <c r="N121" i="2"/>
  <c r="O121" i="2"/>
  <c r="P121" i="2"/>
  <c r="Q121" i="2"/>
  <c r="R121" i="2"/>
  <c r="S121" i="2"/>
  <c r="T121" i="2"/>
  <c r="U121" i="2"/>
  <c r="V121" i="2"/>
  <c r="W121" i="2"/>
  <c r="X121" i="2"/>
  <c r="Y121" i="2"/>
  <c r="Z121" i="2"/>
  <c r="AA121" i="2"/>
  <c r="AB121" i="2"/>
  <c r="AC121" i="2"/>
  <c r="AD121" i="2"/>
  <c r="AE121" i="2"/>
  <c r="AF121" i="2"/>
  <c r="AG121" i="2"/>
  <c r="AH121" i="2"/>
  <c r="AI121" i="2"/>
  <c r="AJ121" i="2"/>
  <c r="AK121" i="2"/>
  <c r="AL121" i="2"/>
  <c r="AM121" i="2"/>
  <c r="AN121" i="2"/>
  <c r="AO121" i="2"/>
  <c r="AP121" i="2"/>
  <c r="AQ121" i="2"/>
  <c r="AR121" i="2"/>
  <c r="AS121" i="2"/>
  <c r="AT121" i="2"/>
  <c r="AU121" i="2"/>
  <c r="AV121" i="2"/>
  <c r="AW121" i="2"/>
  <c r="AX121" i="2"/>
  <c r="AY121" i="2"/>
  <c r="AZ121" i="2"/>
  <c r="BA121" i="2"/>
  <c r="BB121" i="2"/>
  <c r="BC121" i="2"/>
  <c r="BD121" i="2"/>
  <c r="BE121" i="2"/>
  <c r="BF121" i="2"/>
  <c r="BG121" i="2"/>
  <c r="BH121" i="2"/>
  <c r="BI121" i="2"/>
  <c r="BJ121" i="2"/>
  <c r="BK121" i="2"/>
  <c r="BL121" i="2"/>
  <c r="BM121" i="2"/>
  <c r="BN121" i="2"/>
  <c r="BO121" i="2"/>
  <c r="BP121" i="2"/>
  <c r="BQ121" i="2"/>
  <c r="BR121" i="2"/>
  <c r="BS121" i="2"/>
  <c r="BT121" i="2"/>
  <c r="BU121" i="2"/>
  <c r="BV121" i="2"/>
  <c r="BW121" i="2"/>
  <c r="BX121" i="2"/>
  <c r="BY121" i="2"/>
  <c r="BZ121" i="2"/>
  <c r="CA121" i="2"/>
  <c r="CB121" i="2"/>
  <c r="CC121" i="2"/>
  <c r="CD121" i="2"/>
  <c r="CE121" i="2"/>
  <c r="CF121" i="2"/>
  <c r="B122" i="2"/>
  <c r="C122" i="2"/>
  <c r="D122" i="2"/>
  <c r="E122" i="2"/>
  <c r="F122" i="2"/>
  <c r="G122" i="2"/>
  <c r="H122" i="2"/>
  <c r="I122" i="2"/>
  <c r="J122" i="2"/>
  <c r="K122" i="2"/>
  <c r="L122" i="2"/>
  <c r="M122" i="2"/>
  <c r="N122" i="2"/>
  <c r="O122" i="2"/>
  <c r="P122" i="2"/>
  <c r="Q122" i="2"/>
  <c r="R122" i="2"/>
  <c r="S122" i="2"/>
  <c r="T122" i="2"/>
  <c r="U122" i="2"/>
  <c r="V122" i="2"/>
  <c r="W122" i="2"/>
  <c r="X122" i="2"/>
  <c r="Y122" i="2"/>
  <c r="Z122" i="2"/>
  <c r="AA122" i="2"/>
  <c r="AB122" i="2"/>
  <c r="AC122" i="2"/>
  <c r="AD122" i="2"/>
  <c r="AE122" i="2"/>
  <c r="AF122" i="2"/>
  <c r="AG122" i="2"/>
  <c r="AH122" i="2"/>
  <c r="AI122" i="2"/>
  <c r="AJ122" i="2"/>
  <c r="AK122" i="2"/>
  <c r="AL122" i="2"/>
  <c r="AM122" i="2"/>
  <c r="AN122" i="2"/>
  <c r="AO122" i="2"/>
  <c r="AP122" i="2"/>
  <c r="AQ122" i="2"/>
  <c r="AR122" i="2"/>
  <c r="AS122" i="2"/>
  <c r="AT122" i="2"/>
  <c r="AU122" i="2"/>
  <c r="AV122" i="2"/>
  <c r="AW122" i="2"/>
  <c r="AX122" i="2"/>
  <c r="AY122" i="2"/>
  <c r="AZ122" i="2"/>
  <c r="BA122" i="2"/>
  <c r="BB122" i="2"/>
  <c r="BC122" i="2"/>
  <c r="BD122" i="2"/>
  <c r="BE122" i="2"/>
  <c r="BF122" i="2"/>
  <c r="BG122" i="2"/>
  <c r="BH122" i="2"/>
  <c r="BI122" i="2"/>
  <c r="BJ122" i="2"/>
  <c r="BK122" i="2"/>
  <c r="BL122" i="2"/>
  <c r="BM122" i="2"/>
  <c r="BN122" i="2"/>
  <c r="BO122" i="2"/>
  <c r="BP122" i="2"/>
  <c r="BQ122" i="2"/>
  <c r="BR122" i="2"/>
  <c r="BS122" i="2"/>
  <c r="BT122" i="2"/>
  <c r="BU122" i="2"/>
  <c r="BV122" i="2"/>
  <c r="BW122" i="2"/>
  <c r="BX122" i="2"/>
  <c r="BY122" i="2"/>
  <c r="BZ122" i="2"/>
  <c r="CA122" i="2"/>
  <c r="CB122" i="2"/>
  <c r="CC122" i="2"/>
  <c r="CD122" i="2"/>
  <c r="CE122" i="2"/>
  <c r="CF122" i="2"/>
  <c r="B123" i="2"/>
  <c r="C123" i="2"/>
  <c r="D123" i="2"/>
  <c r="E123" i="2"/>
  <c r="F123" i="2"/>
  <c r="G123" i="2"/>
  <c r="H123" i="2"/>
  <c r="I123" i="2"/>
  <c r="J123" i="2"/>
  <c r="K123" i="2"/>
  <c r="L123" i="2"/>
  <c r="M123" i="2"/>
  <c r="N123" i="2"/>
  <c r="O123" i="2"/>
  <c r="P123" i="2"/>
  <c r="Q123" i="2"/>
  <c r="R123" i="2"/>
  <c r="S123" i="2"/>
  <c r="T123" i="2"/>
  <c r="U123" i="2"/>
  <c r="V123" i="2"/>
  <c r="W123" i="2"/>
  <c r="X123" i="2"/>
  <c r="Y123" i="2"/>
  <c r="Z123" i="2"/>
  <c r="AA123" i="2"/>
  <c r="AB123" i="2"/>
  <c r="AC123" i="2"/>
  <c r="AD123" i="2"/>
  <c r="AE123" i="2"/>
  <c r="AF123" i="2"/>
  <c r="AG123" i="2"/>
  <c r="AH123" i="2"/>
  <c r="AI123" i="2"/>
  <c r="AJ123" i="2"/>
  <c r="AK123" i="2"/>
  <c r="AL123" i="2"/>
  <c r="AM123" i="2"/>
  <c r="AN123" i="2"/>
  <c r="AO123" i="2"/>
  <c r="AP123" i="2"/>
  <c r="AQ123" i="2"/>
  <c r="AR123" i="2"/>
  <c r="AS123" i="2"/>
  <c r="AT123" i="2"/>
  <c r="AU123" i="2"/>
  <c r="AV123" i="2"/>
  <c r="AW123" i="2"/>
  <c r="AX123" i="2"/>
  <c r="AY123" i="2"/>
  <c r="AZ123" i="2"/>
  <c r="BA123" i="2"/>
  <c r="BB123" i="2"/>
  <c r="BC123" i="2"/>
  <c r="BD123" i="2"/>
  <c r="BE123" i="2"/>
  <c r="BF123" i="2"/>
  <c r="BG123" i="2"/>
  <c r="BH123" i="2"/>
  <c r="BI123" i="2"/>
  <c r="BJ123" i="2"/>
  <c r="BK123" i="2"/>
  <c r="BL123" i="2"/>
  <c r="BM123" i="2"/>
  <c r="BN123" i="2"/>
  <c r="BO123" i="2"/>
  <c r="BP123" i="2"/>
  <c r="BQ123" i="2"/>
  <c r="BR123" i="2"/>
  <c r="BS123" i="2"/>
  <c r="BT123" i="2"/>
  <c r="BU123" i="2"/>
  <c r="BV123" i="2"/>
  <c r="BW123" i="2"/>
  <c r="BX123" i="2"/>
  <c r="BY123" i="2"/>
  <c r="BZ123" i="2"/>
  <c r="CA123" i="2"/>
  <c r="CB123" i="2"/>
  <c r="CC123" i="2"/>
  <c r="CD123" i="2"/>
  <c r="CE123" i="2"/>
  <c r="CF123" i="2"/>
  <c r="B124" i="2"/>
  <c r="C124" i="2"/>
  <c r="D124" i="2"/>
  <c r="E124" i="2"/>
  <c r="F124" i="2"/>
  <c r="G124" i="2"/>
  <c r="H124" i="2"/>
  <c r="I124" i="2"/>
  <c r="J124" i="2"/>
  <c r="K124" i="2"/>
  <c r="L124" i="2"/>
  <c r="M124" i="2"/>
  <c r="N124" i="2"/>
  <c r="O124" i="2"/>
  <c r="P124" i="2"/>
  <c r="Q124" i="2"/>
  <c r="R124" i="2"/>
  <c r="S124" i="2"/>
  <c r="T124" i="2"/>
  <c r="U124" i="2"/>
  <c r="V124" i="2"/>
  <c r="W124" i="2"/>
  <c r="X124" i="2"/>
  <c r="Y124" i="2"/>
  <c r="Z124" i="2"/>
  <c r="AA124" i="2"/>
  <c r="AB124" i="2"/>
  <c r="AC124" i="2"/>
  <c r="AD124" i="2"/>
  <c r="AE124" i="2"/>
  <c r="AF124" i="2"/>
  <c r="AG124" i="2"/>
  <c r="AH124" i="2"/>
  <c r="AI124" i="2"/>
  <c r="AJ124" i="2"/>
  <c r="AK124" i="2"/>
  <c r="AL124" i="2"/>
  <c r="AM124" i="2"/>
  <c r="AN124" i="2"/>
  <c r="AO124" i="2"/>
  <c r="AP124" i="2"/>
  <c r="AQ124" i="2"/>
  <c r="AR124" i="2"/>
  <c r="AS124" i="2"/>
  <c r="AT124" i="2"/>
  <c r="AU124" i="2"/>
  <c r="AV124" i="2"/>
  <c r="AW124" i="2"/>
  <c r="AX124" i="2"/>
  <c r="AY124" i="2"/>
  <c r="AZ124" i="2"/>
  <c r="BA124" i="2"/>
  <c r="BB124" i="2"/>
  <c r="BC124" i="2"/>
  <c r="BD124" i="2"/>
  <c r="BE124" i="2"/>
  <c r="BF124" i="2"/>
  <c r="BG124" i="2"/>
  <c r="BH124" i="2"/>
  <c r="BI124" i="2"/>
  <c r="BJ124" i="2"/>
  <c r="BK124" i="2"/>
  <c r="BL124" i="2"/>
  <c r="BM124" i="2"/>
  <c r="BN124" i="2"/>
  <c r="BO124" i="2"/>
  <c r="BP124" i="2"/>
  <c r="BQ124" i="2"/>
  <c r="BR124" i="2"/>
  <c r="BS124" i="2"/>
  <c r="BT124" i="2"/>
  <c r="BU124" i="2"/>
  <c r="BV124" i="2"/>
  <c r="BW124" i="2"/>
  <c r="BX124" i="2"/>
  <c r="BY124" i="2"/>
  <c r="BZ124" i="2"/>
  <c r="CA124" i="2"/>
  <c r="CB124" i="2"/>
  <c r="CC124" i="2"/>
  <c r="CD124" i="2"/>
  <c r="CE124" i="2"/>
  <c r="CF124" i="2"/>
  <c r="B125" i="2"/>
  <c r="C125" i="2"/>
  <c r="D125" i="2"/>
  <c r="E125" i="2"/>
  <c r="F125" i="2"/>
  <c r="G125" i="2"/>
  <c r="H125" i="2"/>
  <c r="I125" i="2"/>
  <c r="J125" i="2"/>
  <c r="K125" i="2"/>
  <c r="L125" i="2"/>
  <c r="M125" i="2"/>
  <c r="N125" i="2"/>
  <c r="O125" i="2"/>
  <c r="P125" i="2"/>
  <c r="Q125" i="2"/>
  <c r="R125" i="2"/>
  <c r="S125" i="2"/>
  <c r="T125" i="2"/>
  <c r="U125" i="2"/>
  <c r="V125" i="2"/>
  <c r="W125" i="2"/>
  <c r="X125" i="2"/>
  <c r="Y125" i="2"/>
  <c r="Z125" i="2"/>
  <c r="AA125" i="2"/>
  <c r="AB125" i="2"/>
  <c r="AC125" i="2"/>
  <c r="AD125" i="2"/>
  <c r="AE125" i="2"/>
  <c r="AF125" i="2"/>
  <c r="AG125" i="2"/>
  <c r="AH125" i="2"/>
  <c r="AI125" i="2"/>
  <c r="AJ125" i="2"/>
  <c r="AK125" i="2"/>
  <c r="AL125" i="2"/>
  <c r="AM125" i="2"/>
  <c r="AN125" i="2"/>
  <c r="AO125" i="2"/>
  <c r="AP125" i="2"/>
  <c r="AQ125" i="2"/>
  <c r="AR125" i="2"/>
  <c r="AS125" i="2"/>
  <c r="AT125" i="2"/>
  <c r="AU125" i="2"/>
  <c r="AV125" i="2"/>
  <c r="AW125" i="2"/>
  <c r="AX125" i="2"/>
  <c r="AY125" i="2"/>
  <c r="AZ125" i="2"/>
  <c r="BA125" i="2"/>
  <c r="BB125" i="2"/>
  <c r="BC125" i="2"/>
  <c r="BD125" i="2"/>
  <c r="BE125" i="2"/>
  <c r="BF125" i="2"/>
  <c r="BG125" i="2"/>
  <c r="BH125" i="2"/>
  <c r="BI125" i="2"/>
  <c r="BJ125" i="2"/>
  <c r="BK125" i="2"/>
  <c r="BL125" i="2"/>
  <c r="BM125" i="2"/>
  <c r="BN125" i="2"/>
  <c r="BO125" i="2"/>
  <c r="BP125" i="2"/>
  <c r="BQ125" i="2"/>
  <c r="BR125" i="2"/>
  <c r="BS125" i="2"/>
  <c r="BT125" i="2"/>
  <c r="BU125" i="2"/>
  <c r="BV125" i="2"/>
  <c r="BW125" i="2"/>
  <c r="BX125" i="2"/>
  <c r="BY125" i="2"/>
  <c r="BZ125" i="2"/>
  <c r="CA125" i="2"/>
  <c r="CB125" i="2"/>
  <c r="CC125" i="2"/>
  <c r="CD125" i="2"/>
  <c r="CE125" i="2"/>
  <c r="CF125" i="2"/>
  <c r="B126" i="2"/>
  <c r="C126" i="2"/>
  <c r="D126" i="2"/>
  <c r="E126" i="2"/>
  <c r="F126" i="2"/>
  <c r="G126" i="2"/>
  <c r="H126" i="2"/>
  <c r="I126" i="2"/>
  <c r="J126" i="2"/>
  <c r="K126" i="2"/>
  <c r="L126" i="2"/>
  <c r="M126" i="2"/>
  <c r="N126" i="2"/>
  <c r="O126" i="2"/>
  <c r="P126" i="2"/>
  <c r="Q126" i="2"/>
  <c r="R126" i="2"/>
  <c r="S126" i="2"/>
  <c r="T126" i="2"/>
  <c r="U126" i="2"/>
  <c r="V126" i="2"/>
  <c r="W126" i="2"/>
  <c r="X126" i="2"/>
  <c r="Y126" i="2"/>
  <c r="Z126" i="2"/>
  <c r="AA126" i="2"/>
  <c r="AB126" i="2"/>
  <c r="AC126" i="2"/>
  <c r="AD126" i="2"/>
  <c r="AE126" i="2"/>
  <c r="AF126" i="2"/>
  <c r="AG126" i="2"/>
  <c r="AH126" i="2"/>
  <c r="AI126" i="2"/>
  <c r="AJ126" i="2"/>
  <c r="AK126" i="2"/>
  <c r="AL126" i="2"/>
  <c r="AM126" i="2"/>
  <c r="AN126" i="2"/>
  <c r="AO126" i="2"/>
  <c r="AP126" i="2"/>
  <c r="AQ126" i="2"/>
  <c r="AR126" i="2"/>
  <c r="AS126" i="2"/>
  <c r="AT126" i="2"/>
  <c r="AU126" i="2"/>
  <c r="AV126" i="2"/>
  <c r="AW126" i="2"/>
  <c r="AX126" i="2"/>
  <c r="AY126" i="2"/>
  <c r="AZ126" i="2"/>
  <c r="BA126" i="2"/>
  <c r="BB126" i="2"/>
  <c r="BC126" i="2"/>
  <c r="BD126" i="2"/>
  <c r="BE126" i="2"/>
  <c r="BF126" i="2"/>
  <c r="BG126" i="2"/>
  <c r="BH126" i="2"/>
  <c r="BI126" i="2"/>
  <c r="BJ126" i="2"/>
  <c r="BK126" i="2"/>
  <c r="BL126" i="2"/>
  <c r="BM126" i="2"/>
  <c r="BN126" i="2"/>
  <c r="BO126" i="2"/>
  <c r="BP126" i="2"/>
  <c r="BQ126" i="2"/>
  <c r="BR126" i="2"/>
  <c r="BS126" i="2"/>
  <c r="BT126" i="2"/>
  <c r="BU126" i="2"/>
  <c r="BV126" i="2"/>
  <c r="BW126" i="2"/>
  <c r="BX126" i="2"/>
  <c r="BY126" i="2"/>
  <c r="BZ126" i="2"/>
  <c r="CA126" i="2"/>
  <c r="CB126" i="2"/>
  <c r="CC126" i="2"/>
  <c r="CD126" i="2"/>
  <c r="CE126" i="2"/>
  <c r="CF126" i="2"/>
  <c r="B127" i="2"/>
  <c r="C127" i="2"/>
  <c r="D127" i="2"/>
  <c r="E127" i="2"/>
  <c r="F127" i="2"/>
  <c r="G127" i="2"/>
  <c r="H127" i="2"/>
  <c r="I127" i="2"/>
  <c r="J127" i="2"/>
  <c r="K127" i="2"/>
  <c r="L127" i="2"/>
  <c r="M127" i="2"/>
  <c r="N127" i="2"/>
  <c r="O127" i="2"/>
  <c r="P127" i="2"/>
  <c r="Q127" i="2"/>
  <c r="R127" i="2"/>
  <c r="S127" i="2"/>
  <c r="T127" i="2"/>
  <c r="U127" i="2"/>
  <c r="V127" i="2"/>
  <c r="W127" i="2"/>
  <c r="X127" i="2"/>
  <c r="Y127" i="2"/>
  <c r="Z127" i="2"/>
  <c r="AA127" i="2"/>
  <c r="AB127" i="2"/>
  <c r="AC127" i="2"/>
  <c r="AD127" i="2"/>
  <c r="AE127" i="2"/>
  <c r="AF127" i="2"/>
  <c r="AG127" i="2"/>
  <c r="AH127" i="2"/>
  <c r="AI127" i="2"/>
  <c r="AJ127" i="2"/>
  <c r="AK127" i="2"/>
  <c r="AL127" i="2"/>
  <c r="AM127" i="2"/>
  <c r="AN127" i="2"/>
  <c r="AO127" i="2"/>
  <c r="AP127" i="2"/>
  <c r="AQ127" i="2"/>
  <c r="AR127" i="2"/>
  <c r="AS127" i="2"/>
  <c r="AT127" i="2"/>
  <c r="AU127" i="2"/>
  <c r="AV127" i="2"/>
  <c r="AW127" i="2"/>
  <c r="AX127" i="2"/>
  <c r="AY127" i="2"/>
  <c r="AZ127" i="2"/>
  <c r="BA127" i="2"/>
  <c r="BB127" i="2"/>
  <c r="BC127" i="2"/>
  <c r="BD127" i="2"/>
  <c r="BE127" i="2"/>
  <c r="BF127" i="2"/>
  <c r="BG127" i="2"/>
  <c r="BH127" i="2"/>
  <c r="BI127" i="2"/>
  <c r="BJ127" i="2"/>
  <c r="BK127" i="2"/>
  <c r="BL127" i="2"/>
  <c r="BM127" i="2"/>
  <c r="BN127" i="2"/>
  <c r="BO127" i="2"/>
  <c r="BP127" i="2"/>
  <c r="BQ127" i="2"/>
  <c r="BR127" i="2"/>
  <c r="BS127" i="2"/>
  <c r="BT127" i="2"/>
  <c r="BU127" i="2"/>
  <c r="BV127" i="2"/>
  <c r="BW127" i="2"/>
  <c r="BX127" i="2"/>
  <c r="BY127" i="2"/>
  <c r="BZ127" i="2"/>
  <c r="CA127" i="2"/>
  <c r="CB127" i="2"/>
  <c r="CC127" i="2"/>
  <c r="CD127" i="2"/>
  <c r="CE127" i="2"/>
  <c r="CF127" i="2"/>
  <c r="B128" i="2"/>
  <c r="C128" i="2"/>
  <c r="D128" i="2"/>
  <c r="E128" i="2"/>
  <c r="F128" i="2"/>
  <c r="G128" i="2"/>
  <c r="H128" i="2"/>
  <c r="I128" i="2"/>
  <c r="J128" i="2"/>
  <c r="K128" i="2"/>
  <c r="L128" i="2"/>
  <c r="M128" i="2"/>
  <c r="N128" i="2"/>
  <c r="O128" i="2"/>
  <c r="P128" i="2"/>
  <c r="Q128" i="2"/>
  <c r="R128" i="2"/>
  <c r="S128" i="2"/>
  <c r="T128" i="2"/>
  <c r="U128" i="2"/>
  <c r="V128" i="2"/>
  <c r="W128" i="2"/>
  <c r="X128" i="2"/>
  <c r="Y128" i="2"/>
  <c r="Z128" i="2"/>
  <c r="AA128" i="2"/>
  <c r="AB128" i="2"/>
  <c r="AC128" i="2"/>
  <c r="AD128" i="2"/>
  <c r="AE128" i="2"/>
  <c r="AF128" i="2"/>
  <c r="AG128" i="2"/>
  <c r="AH128" i="2"/>
  <c r="AI128" i="2"/>
  <c r="AJ128" i="2"/>
  <c r="AK128" i="2"/>
  <c r="AL128" i="2"/>
  <c r="AM128" i="2"/>
  <c r="AN128" i="2"/>
  <c r="AO128" i="2"/>
  <c r="AP128" i="2"/>
  <c r="AQ128" i="2"/>
  <c r="AR128" i="2"/>
  <c r="AS128" i="2"/>
  <c r="AT128" i="2"/>
  <c r="AU128" i="2"/>
  <c r="AV128" i="2"/>
  <c r="AW128" i="2"/>
  <c r="AX128" i="2"/>
  <c r="AY128" i="2"/>
  <c r="AZ128" i="2"/>
  <c r="BA128" i="2"/>
  <c r="BB128" i="2"/>
  <c r="BC128" i="2"/>
  <c r="BD128" i="2"/>
  <c r="BE128" i="2"/>
  <c r="BF128" i="2"/>
  <c r="BG128" i="2"/>
  <c r="BH128" i="2"/>
  <c r="BI128" i="2"/>
  <c r="BJ128" i="2"/>
  <c r="BK128" i="2"/>
  <c r="BL128" i="2"/>
  <c r="BM128" i="2"/>
  <c r="BN128" i="2"/>
  <c r="BO128" i="2"/>
  <c r="BP128" i="2"/>
  <c r="BQ128" i="2"/>
  <c r="BR128" i="2"/>
  <c r="BS128" i="2"/>
  <c r="BT128" i="2"/>
  <c r="BU128" i="2"/>
  <c r="BV128" i="2"/>
  <c r="BW128" i="2"/>
  <c r="BX128" i="2"/>
  <c r="BY128" i="2"/>
  <c r="BZ128" i="2"/>
  <c r="CA128" i="2"/>
  <c r="CB128" i="2"/>
  <c r="CC128" i="2"/>
  <c r="CD128" i="2"/>
  <c r="CE128" i="2"/>
  <c r="CF128" i="2"/>
  <c r="B129" i="2"/>
  <c r="C129" i="2"/>
  <c r="D129" i="2"/>
  <c r="E129" i="2"/>
  <c r="F129" i="2"/>
  <c r="G129" i="2"/>
  <c r="H129" i="2"/>
  <c r="I129" i="2"/>
  <c r="J129" i="2"/>
  <c r="K129" i="2"/>
  <c r="L129" i="2"/>
  <c r="M129" i="2"/>
  <c r="N129" i="2"/>
  <c r="O129" i="2"/>
  <c r="P129" i="2"/>
  <c r="Q129" i="2"/>
  <c r="R129" i="2"/>
  <c r="S129" i="2"/>
  <c r="T129" i="2"/>
  <c r="U129" i="2"/>
  <c r="V129" i="2"/>
  <c r="W129" i="2"/>
  <c r="X129" i="2"/>
  <c r="Y129" i="2"/>
  <c r="Z129" i="2"/>
  <c r="AA129" i="2"/>
  <c r="AB129" i="2"/>
  <c r="AC129" i="2"/>
  <c r="AD129" i="2"/>
  <c r="AE129" i="2"/>
  <c r="AF129" i="2"/>
  <c r="AG129" i="2"/>
  <c r="AH129" i="2"/>
  <c r="AI129" i="2"/>
  <c r="AJ129" i="2"/>
  <c r="AK129" i="2"/>
  <c r="AL129" i="2"/>
  <c r="AM129" i="2"/>
  <c r="AN129" i="2"/>
  <c r="AO129" i="2"/>
  <c r="AP129" i="2"/>
  <c r="AQ129" i="2"/>
  <c r="AR129" i="2"/>
  <c r="AS129" i="2"/>
  <c r="AT129" i="2"/>
  <c r="AU129" i="2"/>
  <c r="AV129" i="2"/>
  <c r="AW129" i="2"/>
  <c r="AX129" i="2"/>
  <c r="AY129" i="2"/>
  <c r="AZ129" i="2"/>
  <c r="BA129" i="2"/>
  <c r="BB129" i="2"/>
  <c r="BC129" i="2"/>
  <c r="BD129" i="2"/>
  <c r="BE129" i="2"/>
  <c r="BF129" i="2"/>
  <c r="BG129" i="2"/>
  <c r="BH129" i="2"/>
  <c r="BI129" i="2"/>
  <c r="BJ129" i="2"/>
  <c r="BK129" i="2"/>
  <c r="BL129" i="2"/>
  <c r="BM129" i="2"/>
  <c r="BN129" i="2"/>
  <c r="BO129" i="2"/>
  <c r="BP129" i="2"/>
  <c r="BQ129" i="2"/>
  <c r="BR129" i="2"/>
  <c r="BS129" i="2"/>
  <c r="BT129" i="2"/>
  <c r="BU129" i="2"/>
  <c r="BV129" i="2"/>
  <c r="BW129" i="2"/>
  <c r="BX129" i="2"/>
  <c r="BY129" i="2"/>
  <c r="BZ129" i="2"/>
  <c r="CA129" i="2"/>
  <c r="CB129" i="2"/>
  <c r="CC129" i="2"/>
  <c r="CD129" i="2"/>
  <c r="CE129" i="2"/>
  <c r="CF129" i="2"/>
  <c r="B130" i="2"/>
  <c r="C130" i="2"/>
  <c r="D130" i="2"/>
  <c r="E130" i="2"/>
  <c r="F130" i="2"/>
  <c r="G130" i="2"/>
  <c r="H130" i="2"/>
  <c r="I130" i="2"/>
  <c r="J130" i="2"/>
  <c r="K130" i="2"/>
  <c r="L130" i="2"/>
  <c r="M130" i="2"/>
  <c r="N130" i="2"/>
  <c r="O130" i="2"/>
  <c r="P130" i="2"/>
  <c r="Q130" i="2"/>
  <c r="R130" i="2"/>
  <c r="S130" i="2"/>
  <c r="T130" i="2"/>
  <c r="U130" i="2"/>
  <c r="V130" i="2"/>
  <c r="W130" i="2"/>
  <c r="X130" i="2"/>
  <c r="Y130" i="2"/>
  <c r="Z130" i="2"/>
  <c r="AA130" i="2"/>
  <c r="AB130" i="2"/>
  <c r="AC130" i="2"/>
  <c r="AD130" i="2"/>
  <c r="AE130" i="2"/>
  <c r="AF130" i="2"/>
  <c r="AG130" i="2"/>
  <c r="AH130" i="2"/>
  <c r="AI130" i="2"/>
  <c r="AJ130" i="2"/>
  <c r="AK130" i="2"/>
  <c r="AL130" i="2"/>
  <c r="AM130" i="2"/>
  <c r="AN130" i="2"/>
  <c r="AO130" i="2"/>
  <c r="AP130" i="2"/>
  <c r="AQ130" i="2"/>
  <c r="AR130" i="2"/>
  <c r="AS130" i="2"/>
  <c r="AT130" i="2"/>
  <c r="AU130" i="2"/>
  <c r="AV130" i="2"/>
  <c r="AW130" i="2"/>
  <c r="AX130" i="2"/>
  <c r="AY130" i="2"/>
  <c r="AZ130" i="2"/>
  <c r="BA130" i="2"/>
  <c r="BB130" i="2"/>
  <c r="BC130" i="2"/>
  <c r="BD130" i="2"/>
  <c r="BE130" i="2"/>
  <c r="BF130" i="2"/>
  <c r="BG130" i="2"/>
  <c r="BH130" i="2"/>
  <c r="BI130" i="2"/>
  <c r="BJ130" i="2"/>
  <c r="BK130" i="2"/>
  <c r="BL130" i="2"/>
  <c r="BM130" i="2"/>
  <c r="BN130" i="2"/>
  <c r="BO130" i="2"/>
  <c r="BP130" i="2"/>
  <c r="BQ130" i="2"/>
  <c r="BR130" i="2"/>
  <c r="BS130" i="2"/>
  <c r="BT130" i="2"/>
  <c r="BU130" i="2"/>
  <c r="BV130" i="2"/>
  <c r="BW130" i="2"/>
  <c r="BX130" i="2"/>
  <c r="BY130" i="2"/>
  <c r="BZ130" i="2"/>
  <c r="CA130" i="2"/>
  <c r="CB130" i="2"/>
  <c r="CC130" i="2"/>
  <c r="CD130" i="2"/>
  <c r="CE130" i="2"/>
  <c r="CF130" i="2"/>
  <c r="B131" i="2"/>
  <c r="C131" i="2"/>
  <c r="D131" i="2"/>
  <c r="E131" i="2"/>
  <c r="F131" i="2"/>
  <c r="G131" i="2"/>
  <c r="H131" i="2"/>
  <c r="I131" i="2"/>
  <c r="J131" i="2"/>
  <c r="K131" i="2"/>
  <c r="L131" i="2"/>
  <c r="M131" i="2"/>
  <c r="N131" i="2"/>
  <c r="O131" i="2"/>
  <c r="P131" i="2"/>
  <c r="Q131" i="2"/>
  <c r="R131" i="2"/>
  <c r="S131" i="2"/>
  <c r="T131" i="2"/>
  <c r="U131" i="2"/>
  <c r="V131" i="2"/>
  <c r="W131" i="2"/>
  <c r="X131" i="2"/>
  <c r="Y131" i="2"/>
  <c r="Z131" i="2"/>
  <c r="AA131" i="2"/>
  <c r="AB131" i="2"/>
  <c r="AC131" i="2"/>
  <c r="AD131" i="2"/>
  <c r="AE131" i="2"/>
  <c r="AF131" i="2"/>
  <c r="AG131" i="2"/>
  <c r="AH131" i="2"/>
  <c r="AI131" i="2"/>
  <c r="AJ131" i="2"/>
  <c r="AK131" i="2"/>
  <c r="AL131" i="2"/>
  <c r="AM131" i="2"/>
  <c r="AN131" i="2"/>
  <c r="AO131" i="2"/>
  <c r="AP131" i="2"/>
  <c r="AQ131" i="2"/>
  <c r="AR131" i="2"/>
  <c r="AS131" i="2"/>
  <c r="AT131" i="2"/>
  <c r="AU131" i="2"/>
  <c r="AV131" i="2"/>
  <c r="AW131" i="2"/>
  <c r="AX131" i="2"/>
  <c r="AY131" i="2"/>
  <c r="AZ131" i="2"/>
  <c r="BA131" i="2"/>
  <c r="BB131" i="2"/>
  <c r="BC131" i="2"/>
  <c r="BD131" i="2"/>
  <c r="BE131" i="2"/>
  <c r="BF131" i="2"/>
  <c r="BG131" i="2"/>
  <c r="BH131" i="2"/>
  <c r="BI131" i="2"/>
  <c r="BJ131" i="2"/>
  <c r="BK131" i="2"/>
  <c r="BL131" i="2"/>
  <c r="BM131" i="2"/>
  <c r="BN131" i="2"/>
  <c r="BO131" i="2"/>
  <c r="BP131" i="2"/>
  <c r="BQ131" i="2"/>
  <c r="BR131" i="2"/>
  <c r="BS131" i="2"/>
  <c r="BT131" i="2"/>
  <c r="BU131" i="2"/>
  <c r="BV131" i="2"/>
  <c r="BW131" i="2"/>
  <c r="BX131" i="2"/>
  <c r="BY131" i="2"/>
  <c r="BZ131" i="2"/>
  <c r="CA131" i="2"/>
  <c r="CB131" i="2"/>
  <c r="CC131" i="2"/>
  <c r="CD131" i="2"/>
  <c r="CE131" i="2"/>
  <c r="CF131" i="2"/>
  <c r="B132" i="2"/>
  <c r="C132" i="2"/>
  <c r="D132" i="2"/>
  <c r="E132" i="2"/>
  <c r="F132" i="2"/>
  <c r="G132" i="2"/>
  <c r="H132" i="2"/>
  <c r="I132" i="2"/>
  <c r="J132" i="2"/>
  <c r="K132" i="2"/>
  <c r="L132" i="2"/>
  <c r="M132" i="2"/>
  <c r="N132" i="2"/>
  <c r="O132" i="2"/>
  <c r="P132" i="2"/>
  <c r="Q132" i="2"/>
  <c r="R132" i="2"/>
  <c r="S132" i="2"/>
  <c r="T132" i="2"/>
  <c r="U132" i="2"/>
  <c r="V132" i="2"/>
  <c r="W132" i="2"/>
  <c r="X132" i="2"/>
  <c r="Y132" i="2"/>
  <c r="Z132" i="2"/>
  <c r="AA132" i="2"/>
  <c r="AB132" i="2"/>
  <c r="AC132" i="2"/>
  <c r="AD132" i="2"/>
  <c r="AE132" i="2"/>
  <c r="AF132" i="2"/>
  <c r="AG132" i="2"/>
  <c r="AH132" i="2"/>
  <c r="AI132" i="2"/>
  <c r="AJ132" i="2"/>
  <c r="AK132" i="2"/>
  <c r="AL132" i="2"/>
  <c r="AM132" i="2"/>
  <c r="AN132" i="2"/>
  <c r="AO132" i="2"/>
  <c r="AP132" i="2"/>
  <c r="AQ132" i="2"/>
  <c r="AR132" i="2"/>
  <c r="AS132" i="2"/>
  <c r="AT132" i="2"/>
  <c r="AU132" i="2"/>
  <c r="AV132" i="2"/>
  <c r="AW132" i="2"/>
  <c r="AX132" i="2"/>
  <c r="AY132" i="2"/>
  <c r="AZ132" i="2"/>
  <c r="BA132" i="2"/>
  <c r="BB132" i="2"/>
  <c r="BC132" i="2"/>
  <c r="BD132" i="2"/>
  <c r="BE132" i="2"/>
  <c r="BF132" i="2"/>
  <c r="BG132" i="2"/>
  <c r="BH132" i="2"/>
  <c r="BI132" i="2"/>
  <c r="BJ132" i="2"/>
  <c r="BK132" i="2"/>
  <c r="BL132" i="2"/>
  <c r="BM132" i="2"/>
  <c r="BN132" i="2"/>
  <c r="BO132" i="2"/>
  <c r="BP132" i="2"/>
  <c r="BQ132" i="2"/>
  <c r="BR132" i="2"/>
  <c r="BS132" i="2"/>
  <c r="BT132" i="2"/>
  <c r="BU132" i="2"/>
  <c r="BV132" i="2"/>
  <c r="BW132" i="2"/>
  <c r="BX132" i="2"/>
  <c r="BY132" i="2"/>
  <c r="BZ132" i="2"/>
  <c r="CA132" i="2"/>
  <c r="CB132" i="2"/>
  <c r="CC132" i="2"/>
  <c r="CD132" i="2"/>
  <c r="CE132" i="2"/>
  <c r="CF132" i="2"/>
  <c r="B133" i="2"/>
  <c r="C133" i="2"/>
  <c r="D133" i="2"/>
  <c r="E133" i="2"/>
  <c r="F133" i="2"/>
  <c r="G133" i="2"/>
  <c r="H133" i="2"/>
  <c r="I133" i="2"/>
  <c r="J133" i="2"/>
  <c r="K133" i="2"/>
  <c r="L133" i="2"/>
  <c r="M133" i="2"/>
  <c r="N133" i="2"/>
  <c r="O133" i="2"/>
  <c r="P133" i="2"/>
  <c r="Q133" i="2"/>
  <c r="R133" i="2"/>
  <c r="S133" i="2"/>
  <c r="T133" i="2"/>
  <c r="U133" i="2"/>
  <c r="V133" i="2"/>
  <c r="W133" i="2"/>
  <c r="X133" i="2"/>
  <c r="Y133" i="2"/>
  <c r="Z133" i="2"/>
  <c r="AA133" i="2"/>
  <c r="AB133" i="2"/>
  <c r="AC133" i="2"/>
  <c r="AD133" i="2"/>
  <c r="AE133" i="2"/>
  <c r="AF133" i="2"/>
  <c r="AG133" i="2"/>
  <c r="AH133" i="2"/>
  <c r="AI133" i="2"/>
  <c r="AJ133" i="2"/>
  <c r="AK133" i="2"/>
  <c r="AL133" i="2"/>
  <c r="AM133" i="2"/>
  <c r="AN133" i="2"/>
  <c r="AO133" i="2"/>
  <c r="AP133" i="2"/>
  <c r="AQ133" i="2"/>
  <c r="AR133" i="2"/>
  <c r="AS133" i="2"/>
  <c r="AT133" i="2"/>
  <c r="AU133" i="2"/>
  <c r="AV133" i="2"/>
  <c r="AW133" i="2"/>
  <c r="AX133" i="2"/>
  <c r="AY133" i="2"/>
  <c r="AZ133" i="2"/>
  <c r="BA133" i="2"/>
  <c r="BB133" i="2"/>
  <c r="BC133" i="2"/>
  <c r="BD133" i="2"/>
  <c r="BE133" i="2"/>
  <c r="BF133" i="2"/>
  <c r="BG133" i="2"/>
  <c r="BH133" i="2"/>
  <c r="BI133" i="2"/>
  <c r="BJ133" i="2"/>
  <c r="BK133" i="2"/>
  <c r="BL133" i="2"/>
  <c r="BM133" i="2"/>
  <c r="BN133" i="2"/>
  <c r="BO133" i="2"/>
  <c r="BP133" i="2"/>
  <c r="BQ133" i="2"/>
  <c r="BR133" i="2"/>
  <c r="BS133" i="2"/>
  <c r="BT133" i="2"/>
  <c r="BU133" i="2"/>
  <c r="BV133" i="2"/>
  <c r="BW133" i="2"/>
  <c r="BX133" i="2"/>
  <c r="BY133" i="2"/>
  <c r="BZ133" i="2"/>
  <c r="CA133" i="2"/>
  <c r="CB133" i="2"/>
  <c r="CC133" i="2"/>
  <c r="CD133" i="2"/>
  <c r="CE133" i="2"/>
  <c r="CF133" i="2"/>
  <c r="B134" i="2"/>
  <c r="C134" i="2"/>
  <c r="D134" i="2"/>
  <c r="E134" i="2"/>
  <c r="F134" i="2"/>
  <c r="G134" i="2"/>
  <c r="H134" i="2"/>
  <c r="I134" i="2"/>
  <c r="J134" i="2"/>
  <c r="K134" i="2"/>
  <c r="L134" i="2"/>
  <c r="M134" i="2"/>
  <c r="N134" i="2"/>
  <c r="O134" i="2"/>
  <c r="P134" i="2"/>
  <c r="Q134" i="2"/>
  <c r="R134" i="2"/>
  <c r="S134" i="2"/>
  <c r="T134" i="2"/>
  <c r="U134" i="2"/>
  <c r="V134" i="2"/>
  <c r="W134" i="2"/>
  <c r="X134" i="2"/>
  <c r="Y134" i="2"/>
  <c r="Z134" i="2"/>
  <c r="AA134" i="2"/>
  <c r="AB134" i="2"/>
  <c r="AC134" i="2"/>
  <c r="AD134" i="2"/>
  <c r="AE134" i="2"/>
  <c r="AF134" i="2"/>
  <c r="AG134" i="2"/>
  <c r="AH134" i="2"/>
  <c r="AI134" i="2"/>
  <c r="AJ134" i="2"/>
  <c r="AK134" i="2"/>
  <c r="AL134" i="2"/>
  <c r="AM134" i="2"/>
  <c r="AN134" i="2"/>
  <c r="AO134" i="2"/>
  <c r="AP134" i="2"/>
  <c r="AQ134" i="2"/>
  <c r="AR134" i="2"/>
  <c r="AS134" i="2"/>
  <c r="AT134" i="2"/>
  <c r="AU134" i="2"/>
  <c r="AV134" i="2"/>
  <c r="AW134" i="2"/>
  <c r="AX134" i="2"/>
  <c r="AY134" i="2"/>
  <c r="AZ134" i="2"/>
  <c r="BA134" i="2"/>
  <c r="BB134" i="2"/>
  <c r="BC134" i="2"/>
  <c r="BD134" i="2"/>
  <c r="BE134" i="2"/>
  <c r="BF134" i="2"/>
  <c r="BG134" i="2"/>
  <c r="BH134" i="2"/>
  <c r="BI134" i="2"/>
  <c r="BJ134" i="2"/>
  <c r="BK134" i="2"/>
  <c r="BL134" i="2"/>
  <c r="BM134" i="2"/>
  <c r="BN134" i="2"/>
  <c r="BO134" i="2"/>
  <c r="BP134" i="2"/>
  <c r="BQ134" i="2"/>
  <c r="BR134" i="2"/>
  <c r="BS134" i="2"/>
  <c r="BT134" i="2"/>
  <c r="BU134" i="2"/>
  <c r="BV134" i="2"/>
  <c r="BW134" i="2"/>
  <c r="BX134" i="2"/>
  <c r="BY134" i="2"/>
  <c r="BZ134" i="2"/>
  <c r="CA134" i="2"/>
  <c r="CB134" i="2"/>
  <c r="CC134" i="2"/>
  <c r="CD134" i="2"/>
  <c r="CE134" i="2"/>
  <c r="CF134" i="2"/>
  <c r="B135" i="2"/>
  <c r="C135" i="2"/>
  <c r="D135" i="2"/>
  <c r="E135" i="2"/>
  <c r="F135" i="2"/>
  <c r="G135" i="2"/>
  <c r="H135" i="2"/>
  <c r="I135" i="2"/>
  <c r="J135" i="2"/>
  <c r="K135" i="2"/>
  <c r="L135" i="2"/>
  <c r="M135" i="2"/>
  <c r="N135" i="2"/>
  <c r="O135" i="2"/>
  <c r="P135" i="2"/>
  <c r="Q135" i="2"/>
  <c r="R135" i="2"/>
  <c r="S135" i="2"/>
  <c r="T135" i="2"/>
  <c r="U135" i="2"/>
  <c r="V135" i="2"/>
  <c r="W135" i="2"/>
  <c r="X135" i="2"/>
  <c r="Y135" i="2"/>
  <c r="Z135" i="2"/>
  <c r="AA135" i="2"/>
  <c r="AB135" i="2"/>
  <c r="AC135" i="2"/>
  <c r="AD135" i="2"/>
  <c r="AE135" i="2"/>
  <c r="AF135" i="2"/>
  <c r="AG135" i="2"/>
  <c r="AH135" i="2"/>
  <c r="AI135" i="2"/>
  <c r="AJ135" i="2"/>
  <c r="AK135" i="2"/>
  <c r="AL135" i="2"/>
  <c r="AM135" i="2"/>
  <c r="AN135" i="2"/>
  <c r="AO135" i="2"/>
  <c r="AP135" i="2"/>
  <c r="AQ135" i="2"/>
  <c r="AR135" i="2"/>
  <c r="AS135" i="2"/>
  <c r="AT135" i="2"/>
  <c r="AU135" i="2"/>
  <c r="AV135" i="2"/>
  <c r="AW135" i="2"/>
  <c r="AX135" i="2"/>
  <c r="AY135" i="2"/>
  <c r="AZ135" i="2"/>
  <c r="BA135" i="2"/>
  <c r="BB135" i="2"/>
  <c r="BC135" i="2"/>
  <c r="BD135" i="2"/>
  <c r="BE135" i="2"/>
  <c r="BF135" i="2"/>
  <c r="BG135" i="2"/>
  <c r="BH135" i="2"/>
  <c r="BI135" i="2"/>
  <c r="BJ135" i="2"/>
  <c r="BK135" i="2"/>
  <c r="BL135" i="2"/>
  <c r="BM135" i="2"/>
  <c r="BN135" i="2"/>
  <c r="BO135" i="2"/>
  <c r="BP135" i="2"/>
  <c r="BQ135" i="2"/>
  <c r="BR135" i="2"/>
  <c r="BS135" i="2"/>
  <c r="BT135" i="2"/>
  <c r="BU135" i="2"/>
  <c r="BV135" i="2"/>
  <c r="BW135" i="2"/>
  <c r="BX135" i="2"/>
  <c r="BY135" i="2"/>
  <c r="BZ135" i="2"/>
  <c r="CA135" i="2"/>
  <c r="CB135" i="2"/>
  <c r="CC135" i="2"/>
  <c r="CD135" i="2"/>
  <c r="CE135" i="2"/>
  <c r="CF135" i="2"/>
  <c r="B136" i="2"/>
  <c r="C136" i="2"/>
  <c r="D136" i="2"/>
  <c r="E136" i="2"/>
  <c r="F136" i="2"/>
  <c r="G136" i="2"/>
  <c r="H136" i="2"/>
  <c r="I136" i="2"/>
  <c r="J136" i="2"/>
  <c r="K136" i="2"/>
  <c r="L136" i="2"/>
  <c r="M136" i="2"/>
  <c r="N136" i="2"/>
  <c r="O136" i="2"/>
  <c r="P136" i="2"/>
  <c r="Q136" i="2"/>
  <c r="R136" i="2"/>
  <c r="S136" i="2"/>
  <c r="T136" i="2"/>
  <c r="U136" i="2"/>
  <c r="V136" i="2"/>
  <c r="W136" i="2"/>
  <c r="X136" i="2"/>
  <c r="Y136" i="2"/>
  <c r="Z136" i="2"/>
  <c r="AA136" i="2"/>
  <c r="AB136" i="2"/>
  <c r="AC136" i="2"/>
  <c r="AD136" i="2"/>
  <c r="AE136" i="2"/>
  <c r="AF136" i="2"/>
  <c r="AG136" i="2"/>
  <c r="AH136" i="2"/>
  <c r="AI136" i="2"/>
  <c r="AJ136" i="2"/>
  <c r="AK136" i="2"/>
  <c r="AL136" i="2"/>
  <c r="AM136" i="2"/>
  <c r="AN136" i="2"/>
  <c r="AO136" i="2"/>
  <c r="AP136" i="2"/>
  <c r="AQ136" i="2"/>
  <c r="AR136" i="2"/>
  <c r="AS136" i="2"/>
  <c r="AT136" i="2"/>
  <c r="AU136" i="2"/>
  <c r="AV136" i="2"/>
  <c r="AW136" i="2"/>
  <c r="AX136" i="2"/>
  <c r="AY136" i="2"/>
  <c r="AZ136" i="2"/>
  <c r="BA136" i="2"/>
  <c r="BB136" i="2"/>
  <c r="BC136" i="2"/>
  <c r="BD136" i="2"/>
  <c r="BE136" i="2"/>
  <c r="BF136" i="2"/>
  <c r="BG136" i="2"/>
  <c r="BH136" i="2"/>
  <c r="BI136" i="2"/>
  <c r="BJ136" i="2"/>
  <c r="BK136" i="2"/>
  <c r="BL136" i="2"/>
  <c r="BM136" i="2"/>
  <c r="BN136" i="2"/>
  <c r="BO136" i="2"/>
  <c r="BP136" i="2"/>
  <c r="BQ136" i="2"/>
  <c r="BR136" i="2"/>
  <c r="BS136" i="2"/>
  <c r="BT136" i="2"/>
  <c r="BU136" i="2"/>
  <c r="BV136" i="2"/>
  <c r="BW136" i="2"/>
  <c r="BX136" i="2"/>
  <c r="BY136" i="2"/>
  <c r="BZ136" i="2"/>
  <c r="CA136" i="2"/>
  <c r="CB136" i="2"/>
  <c r="CC136" i="2"/>
  <c r="CD136" i="2"/>
  <c r="CE136" i="2"/>
  <c r="CF136" i="2"/>
  <c r="B137" i="2"/>
  <c r="C137" i="2"/>
  <c r="D137" i="2"/>
  <c r="E137" i="2"/>
  <c r="F137" i="2"/>
  <c r="G137" i="2"/>
  <c r="H137" i="2"/>
  <c r="I137" i="2"/>
  <c r="J137" i="2"/>
  <c r="K137" i="2"/>
  <c r="L137" i="2"/>
  <c r="M137" i="2"/>
  <c r="N137" i="2"/>
  <c r="O137" i="2"/>
  <c r="P137" i="2"/>
  <c r="Q137" i="2"/>
  <c r="R137" i="2"/>
  <c r="S137" i="2"/>
  <c r="T137" i="2"/>
  <c r="U137" i="2"/>
  <c r="V137" i="2"/>
  <c r="W137" i="2"/>
  <c r="X137" i="2"/>
  <c r="Y137" i="2"/>
  <c r="Z137" i="2"/>
  <c r="AA137" i="2"/>
  <c r="AB137" i="2"/>
  <c r="AC137" i="2"/>
  <c r="AD137" i="2"/>
  <c r="AE137" i="2"/>
  <c r="AF137" i="2"/>
  <c r="AG137" i="2"/>
  <c r="AH137" i="2"/>
  <c r="AI137" i="2"/>
  <c r="AJ137" i="2"/>
  <c r="AK137" i="2"/>
  <c r="AL137" i="2"/>
  <c r="AM137" i="2"/>
  <c r="AN137" i="2"/>
  <c r="AO137" i="2"/>
  <c r="AP137" i="2"/>
  <c r="AQ137" i="2"/>
  <c r="AR137" i="2"/>
  <c r="AS137" i="2"/>
  <c r="AT137" i="2"/>
  <c r="AU137" i="2"/>
  <c r="AV137" i="2"/>
  <c r="AW137" i="2"/>
  <c r="AX137" i="2"/>
  <c r="AY137" i="2"/>
  <c r="AZ137" i="2"/>
  <c r="BA137" i="2"/>
  <c r="BB137" i="2"/>
  <c r="BC137" i="2"/>
  <c r="BD137" i="2"/>
  <c r="BE137" i="2"/>
  <c r="BF137" i="2"/>
  <c r="BG137" i="2"/>
  <c r="BH137" i="2"/>
  <c r="BI137" i="2"/>
  <c r="BJ137" i="2"/>
  <c r="BK137" i="2"/>
  <c r="BL137" i="2"/>
  <c r="BM137" i="2"/>
  <c r="BN137" i="2"/>
  <c r="BO137" i="2"/>
  <c r="BP137" i="2"/>
  <c r="BQ137" i="2"/>
  <c r="BR137" i="2"/>
  <c r="BS137" i="2"/>
  <c r="BT137" i="2"/>
  <c r="BU137" i="2"/>
  <c r="BV137" i="2"/>
  <c r="BW137" i="2"/>
  <c r="BX137" i="2"/>
  <c r="BY137" i="2"/>
  <c r="BZ137" i="2"/>
  <c r="CA137" i="2"/>
  <c r="CB137" i="2"/>
  <c r="CC137" i="2"/>
  <c r="CD137" i="2"/>
  <c r="CE137" i="2"/>
  <c r="CF137" i="2"/>
  <c r="B138" i="2"/>
  <c r="C138" i="2"/>
  <c r="D138" i="2"/>
  <c r="E138" i="2"/>
  <c r="F138" i="2"/>
  <c r="G138" i="2"/>
  <c r="H138" i="2"/>
  <c r="I138" i="2"/>
  <c r="J138" i="2"/>
  <c r="K138" i="2"/>
  <c r="L138" i="2"/>
  <c r="M138" i="2"/>
  <c r="N138" i="2"/>
  <c r="O138" i="2"/>
  <c r="P138" i="2"/>
  <c r="Q138" i="2"/>
  <c r="R138" i="2"/>
  <c r="S138" i="2"/>
  <c r="T138" i="2"/>
  <c r="U138" i="2"/>
  <c r="V138" i="2"/>
  <c r="W138" i="2"/>
  <c r="X138" i="2"/>
  <c r="Y138" i="2"/>
  <c r="Z138" i="2"/>
  <c r="AA138" i="2"/>
  <c r="AB138" i="2"/>
  <c r="AC138" i="2"/>
  <c r="AD138" i="2"/>
  <c r="AE138" i="2"/>
  <c r="AF138" i="2"/>
  <c r="AG138" i="2"/>
  <c r="AH138" i="2"/>
  <c r="AI138" i="2"/>
  <c r="AJ138" i="2"/>
  <c r="AK138" i="2"/>
  <c r="AL138" i="2"/>
  <c r="AM138" i="2"/>
  <c r="AN138" i="2"/>
  <c r="AO138" i="2"/>
  <c r="AP138" i="2"/>
  <c r="AQ138" i="2"/>
  <c r="AR138" i="2"/>
  <c r="AS138" i="2"/>
  <c r="AT138" i="2"/>
  <c r="AU138" i="2"/>
  <c r="AV138" i="2"/>
  <c r="AW138" i="2"/>
  <c r="AX138" i="2"/>
  <c r="AY138" i="2"/>
  <c r="AZ138" i="2"/>
  <c r="BA138" i="2"/>
  <c r="BB138" i="2"/>
  <c r="BC138" i="2"/>
  <c r="BD138" i="2"/>
  <c r="BE138" i="2"/>
  <c r="BF138" i="2"/>
  <c r="BG138" i="2"/>
  <c r="BH138" i="2"/>
  <c r="BI138" i="2"/>
  <c r="BJ138" i="2"/>
  <c r="BK138" i="2"/>
  <c r="BL138" i="2"/>
  <c r="BM138" i="2"/>
  <c r="BN138" i="2"/>
  <c r="BO138" i="2"/>
  <c r="BP138" i="2"/>
  <c r="BQ138" i="2"/>
  <c r="BR138" i="2"/>
  <c r="BS138" i="2"/>
  <c r="BT138" i="2"/>
  <c r="BU138" i="2"/>
  <c r="BV138" i="2"/>
  <c r="BW138" i="2"/>
  <c r="BX138" i="2"/>
  <c r="BY138" i="2"/>
  <c r="BZ138" i="2"/>
  <c r="CA138" i="2"/>
  <c r="CB138" i="2"/>
  <c r="CC138" i="2"/>
  <c r="CD138" i="2"/>
  <c r="CE138" i="2"/>
  <c r="CF138" i="2"/>
  <c r="B139" i="2"/>
  <c r="C139" i="2"/>
  <c r="D139" i="2"/>
  <c r="E139" i="2"/>
  <c r="F139" i="2"/>
  <c r="G139" i="2"/>
  <c r="H139" i="2"/>
  <c r="I139" i="2"/>
  <c r="J139" i="2"/>
  <c r="K139" i="2"/>
  <c r="L139" i="2"/>
  <c r="M139" i="2"/>
  <c r="N139" i="2"/>
  <c r="O139" i="2"/>
  <c r="P139" i="2"/>
  <c r="Q139" i="2"/>
  <c r="R139" i="2"/>
  <c r="S139" i="2"/>
  <c r="T139" i="2"/>
  <c r="U139" i="2"/>
  <c r="V139" i="2"/>
  <c r="W139" i="2"/>
  <c r="X139" i="2"/>
  <c r="Y139" i="2"/>
  <c r="Z139" i="2"/>
  <c r="AA139" i="2"/>
  <c r="AB139" i="2"/>
  <c r="AC139" i="2"/>
  <c r="AD139" i="2"/>
  <c r="AE139" i="2"/>
  <c r="AF139" i="2"/>
  <c r="AG139" i="2"/>
  <c r="AH139" i="2"/>
  <c r="AI139" i="2"/>
  <c r="AJ139" i="2"/>
  <c r="AK139" i="2"/>
  <c r="AL139" i="2"/>
  <c r="AM139" i="2"/>
  <c r="AN139" i="2"/>
  <c r="AO139" i="2"/>
  <c r="AP139" i="2"/>
  <c r="AQ139" i="2"/>
  <c r="AR139" i="2"/>
  <c r="AS139" i="2"/>
  <c r="AT139" i="2"/>
  <c r="AU139" i="2"/>
  <c r="AV139" i="2"/>
  <c r="AW139" i="2"/>
  <c r="AX139" i="2"/>
  <c r="AY139" i="2"/>
  <c r="AZ139" i="2"/>
  <c r="BA139" i="2"/>
  <c r="BB139" i="2"/>
  <c r="BC139" i="2"/>
  <c r="BD139" i="2"/>
  <c r="BE139" i="2"/>
  <c r="BF139" i="2"/>
  <c r="BG139" i="2"/>
  <c r="BH139" i="2"/>
  <c r="BI139" i="2"/>
  <c r="BJ139" i="2"/>
  <c r="BK139" i="2"/>
  <c r="BL139" i="2"/>
  <c r="BM139" i="2"/>
  <c r="BN139" i="2"/>
  <c r="BO139" i="2"/>
  <c r="BP139" i="2"/>
  <c r="BQ139" i="2"/>
  <c r="BR139" i="2"/>
  <c r="BS139" i="2"/>
  <c r="BT139" i="2"/>
  <c r="BU139" i="2"/>
  <c r="BV139" i="2"/>
  <c r="BW139" i="2"/>
  <c r="BX139" i="2"/>
  <c r="BY139" i="2"/>
  <c r="BZ139" i="2"/>
  <c r="CA139" i="2"/>
  <c r="CB139" i="2"/>
  <c r="CC139" i="2"/>
  <c r="CD139" i="2"/>
  <c r="CE139" i="2"/>
  <c r="CF139" i="2"/>
  <c r="B140" i="2"/>
  <c r="C140" i="2"/>
  <c r="D140" i="2"/>
  <c r="E140" i="2"/>
  <c r="F140" i="2"/>
  <c r="G140" i="2"/>
  <c r="H140" i="2"/>
  <c r="I140" i="2"/>
  <c r="J140" i="2"/>
  <c r="K140" i="2"/>
  <c r="L140" i="2"/>
  <c r="M140" i="2"/>
  <c r="N140" i="2"/>
  <c r="O140" i="2"/>
  <c r="P140" i="2"/>
  <c r="Q140" i="2"/>
  <c r="R140" i="2"/>
  <c r="S140" i="2"/>
  <c r="T140" i="2"/>
  <c r="U140" i="2"/>
  <c r="V140" i="2"/>
  <c r="W140" i="2"/>
  <c r="X140" i="2"/>
  <c r="Y140" i="2"/>
  <c r="Z140" i="2"/>
  <c r="AA140" i="2"/>
  <c r="AB140" i="2"/>
  <c r="AC140" i="2"/>
  <c r="AD140" i="2"/>
  <c r="AE140" i="2"/>
  <c r="AF140" i="2"/>
  <c r="AG140" i="2"/>
  <c r="AH140" i="2"/>
  <c r="AI140" i="2"/>
  <c r="AJ140" i="2"/>
  <c r="AK140" i="2"/>
  <c r="AL140" i="2"/>
  <c r="AM140" i="2"/>
  <c r="AN140" i="2"/>
  <c r="AO140" i="2"/>
  <c r="AP140" i="2"/>
  <c r="AQ140" i="2"/>
  <c r="AR140" i="2"/>
  <c r="AS140" i="2"/>
  <c r="AT140" i="2"/>
  <c r="AU140" i="2"/>
  <c r="AV140" i="2"/>
  <c r="AW140" i="2"/>
  <c r="AX140" i="2"/>
  <c r="AY140" i="2"/>
  <c r="AZ140" i="2"/>
  <c r="BA140" i="2"/>
  <c r="BB140" i="2"/>
  <c r="BC140" i="2"/>
  <c r="BD140" i="2"/>
  <c r="BE140" i="2"/>
  <c r="BF140" i="2"/>
  <c r="BG140" i="2"/>
  <c r="BH140" i="2"/>
  <c r="BI140" i="2"/>
  <c r="BJ140" i="2"/>
  <c r="BK140" i="2"/>
  <c r="BL140" i="2"/>
  <c r="BM140" i="2"/>
  <c r="BN140" i="2"/>
  <c r="BO140" i="2"/>
  <c r="BP140" i="2"/>
  <c r="BQ140" i="2"/>
  <c r="BR140" i="2"/>
  <c r="BS140" i="2"/>
  <c r="BT140" i="2"/>
  <c r="BU140" i="2"/>
  <c r="BV140" i="2"/>
  <c r="BW140" i="2"/>
  <c r="BX140" i="2"/>
  <c r="BY140" i="2"/>
  <c r="BZ140" i="2"/>
  <c r="CA140" i="2"/>
  <c r="CB140" i="2"/>
  <c r="CC140" i="2"/>
  <c r="CD140" i="2"/>
  <c r="CE140" i="2"/>
  <c r="CF140" i="2"/>
  <c r="B141" i="2"/>
  <c r="C141" i="2"/>
  <c r="D141" i="2"/>
  <c r="E141" i="2"/>
  <c r="F141" i="2"/>
  <c r="G141" i="2"/>
  <c r="H141" i="2"/>
  <c r="I141" i="2"/>
  <c r="J141" i="2"/>
  <c r="K141" i="2"/>
  <c r="L141" i="2"/>
  <c r="M141" i="2"/>
  <c r="N141" i="2"/>
  <c r="O141" i="2"/>
  <c r="P141" i="2"/>
  <c r="Q141" i="2"/>
  <c r="R141" i="2"/>
  <c r="S141" i="2"/>
  <c r="T141" i="2"/>
  <c r="U141" i="2"/>
  <c r="V141" i="2"/>
  <c r="W141" i="2"/>
  <c r="X141" i="2"/>
  <c r="Y141" i="2"/>
  <c r="Z141" i="2"/>
  <c r="AA141" i="2"/>
  <c r="AB141" i="2"/>
  <c r="AC141" i="2"/>
  <c r="AD141" i="2"/>
  <c r="AE141" i="2"/>
  <c r="AF141" i="2"/>
  <c r="AG141" i="2"/>
  <c r="AH141" i="2"/>
  <c r="AI141" i="2"/>
  <c r="AJ141" i="2"/>
  <c r="AK141" i="2"/>
  <c r="AL141" i="2"/>
  <c r="AM141" i="2"/>
  <c r="AN141" i="2"/>
  <c r="AO141" i="2"/>
  <c r="AP141" i="2"/>
  <c r="AQ141" i="2"/>
  <c r="AR141" i="2"/>
  <c r="AS141" i="2"/>
  <c r="AT141" i="2"/>
  <c r="AU141" i="2"/>
  <c r="AV141" i="2"/>
  <c r="AW141" i="2"/>
  <c r="AX141" i="2"/>
  <c r="AY141" i="2"/>
  <c r="AZ141" i="2"/>
  <c r="BA141" i="2"/>
  <c r="BB141" i="2"/>
  <c r="BC141" i="2"/>
  <c r="BD141" i="2"/>
  <c r="BE141" i="2"/>
  <c r="BF141" i="2"/>
  <c r="BG141" i="2"/>
  <c r="BH141" i="2"/>
  <c r="BI141" i="2"/>
  <c r="BJ141" i="2"/>
  <c r="BK141" i="2"/>
  <c r="BL141" i="2"/>
  <c r="BM141" i="2"/>
  <c r="BN141" i="2"/>
  <c r="BO141" i="2"/>
  <c r="BP141" i="2"/>
  <c r="BQ141" i="2"/>
  <c r="BR141" i="2"/>
  <c r="BS141" i="2"/>
  <c r="BT141" i="2"/>
  <c r="BU141" i="2"/>
  <c r="BV141" i="2"/>
  <c r="BW141" i="2"/>
  <c r="BX141" i="2"/>
  <c r="BY141" i="2"/>
  <c r="BZ141" i="2"/>
  <c r="CA141" i="2"/>
  <c r="CB141" i="2"/>
  <c r="CC141" i="2"/>
  <c r="CD141" i="2"/>
  <c r="CE141" i="2"/>
  <c r="CF141" i="2"/>
  <c r="B142" i="2"/>
  <c r="C142" i="2"/>
  <c r="D142" i="2"/>
  <c r="E142" i="2"/>
  <c r="F142" i="2"/>
  <c r="G142" i="2"/>
  <c r="H142" i="2"/>
  <c r="I142" i="2"/>
  <c r="J142" i="2"/>
  <c r="K142" i="2"/>
  <c r="L142" i="2"/>
  <c r="M142" i="2"/>
  <c r="N142" i="2"/>
  <c r="O142" i="2"/>
  <c r="P142" i="2"/>
  <c r="Q142" i="2"/>
  <c r="R142" i="2"/>
  <c r="S142" i="2"/>
  <c r="T142" i="2"/>
  <c r="U142" i="2"/>
  <c r="V142" i="2"/>
  <c r="W142" i="2"/>
  <c r="X142" i="2"/>
  <c r="Y142" i="2"/>
  <c r="Z142" i="2"/>
  <c r="AA142" i="2"/>
  <c r="AB142" i="2"/>
  <c r="AC142" i="2"/>
  <c r="AD142" i="2"/>
  <c r="AE142" i="2"/>
  <c r="AF142" i="2"/>
  <c r="AG142" i="2"/>
  <c r="AH142" i="2"/>
  <c r="AI142" i="2"/>
  <c r="AJ142" i="2"/>
  <c r="AK142" i="2"/>
  <c r="AL142" i="2"/>
  <c r="AM142" i="2"/>
  <c r="AN142" i="2"/>
  <c r="AO142" i="2"/>
  <c r="AP142" i="2"/>
  <c r="AQ142" i="2"/>
  <c r="AR142" i="2"/>
  <c r="AS142" i="2"/>
  <c r="AT142" i="2"/>
  <c r="AU142" i="2"/>
  <c r="AV142" i="2"/>
  <c r="AW142" i="2"/>
  <c r="AX142" i="2"/>
  <c r="AY142" i="2"/>
  <c r="AZ142" i="2"/>
  <c r="BA142" i="2"/>
  <c r="BB142" i="2"/>
  <c r="BC142" i="2"/>
  <c r="BD142" i="2"/>
  <c r="BE142" i="2"/>
  <c r="BF142" i="2"/>
  <c r="BG142" i="2"/>
  <c r="BH142" i="2"/>
  <c r="BI142" i="2"/>
  <c r="BJ142" i="2"/>
  <c r="BK142" i="2"/>
  <c r="BL142" i="2"/>
  <c r="BM142" i="2"/>
  <c r="BN142" i="2"/>
  <c r="BO142" i="2"/>
  <c r="BP142" i="2"/>
  <c r="BQ142" i="2"/>
  <c r="BR142" i="2"/>
  <c r="BS142" i="2"/>
  <c r="BT142" i="2"/>
  <c r="BU142" i="2"/>
  <c r="BV142" i="2"/>
  <c r="BW142" i="2"/>
  <c r="BX142" i="2"/>
  <c r="BY142" i="2"/>
  <c r="BZ142" i="2"/>
  <c r="CA142" i="2"/>
  <c r="CB142" i="2"/>
  <c r="CC142" i="2"/>
  <c r="CD142" i="2"/>
  <c r="CE142" i="2"/>
  <c r="CF142" i="2"/>
  <c r="B143" i="2"/>
  <c r="C143" i="2"/>
  <c r="D143" i="2"/>
  <c r="E143" i="2"/>
  <c r="F143" i="2"/>
  <c r="G143" i="2"/>
  <c r="H143" i="2"/>
  <c r="I143" i="2"/>
  <c r="J143" i="2"/>
  <c r="K143" i="2"/>
  <c r="L143" i="2"/>
  <c r="M143" i="2"/>
  <c r="N143" i="2"/>
  <c r="O143" i="2"/>
  <c r="P143" i="2"/>
  <c r="Q143" i="2"/>
  <c r="R143" i="2"/>
  <c r="S143" i="2"/>
  <c r="T143" i="2"/>
  <c r="U143" i="2"/>
  <c r="V143" i="2"/>
  <c r="W143" i="2"/>
  <c r="X143" i="2"/>
  <c r="Y143" i="2"/>
  <c r="Z143" i="2"/>
  <c r="AA143" i="2"/>
  <c r="AB143" i="2"/>
  <c r="AC143" i="2"/>
  <c r="AD143" i="2"/>
  <c r="AE143" i="2"/>
  <c r="AF143" i="2"/>
  <c r="AG143" i="2"/>
  <c r="AH143" i="2"/>
  <c r="AI143" i="2"/>
  <c r="AJ143" i="2"/>
  <c r="AK143" i="2"/>
  <c r="AL143" i="2"/>
  <c r="AM143" i="2"/>
  <c r="AN143" i="2"/>
  <c r="AO143" i="2"/>
  <c r="AP143" i="2"/>
  <c r="AQ143" i="2"/>
  <c r="AR143" i="2"/>
  <c r="AS143" i="2"/>
  <c r="AT143" i="2"/>
  <c r="AU143" i="2"/>
  <c r="AV143" i="2"/>
  <c r="AW143" i="2"/>
  <c r="AX143" i="2"/>
  <c r="AY143" i="2"/>
  <c r="AZ143" i="2"/>
  <c r="BA143" i="2"/>
  <c r="BB143" i="2"/>
  <c r="BC143" i="2"/>
  <c r="BD143" i="2"/>
  <c r="BE143" i="2"/>
  <c r="BF143" i="2"/>
  <c r="BG143" i="2"/>
  <c r="BH143" i="2"/>
  <c r="BI143" i="2"/>
  <c r="BJ143" i="2"/>
  <c r="BK143" i="2"/>
  <c r="BL143" i="2"/>
  <c r="BM143" i="2"/>
  <c r="BN143" i="2"/>
  <c r="BO143" i="2"/>
  <c r="BP143" i="2"/>
  <c r="BQ143" i="2"/>
  <c r="BR143" i="2"/>
  <c r="BS143" i="2"/>
  <c r="BT143" i="2"/>
  <c r="BU143" i="2"/>
  <c r="BV143" i="2"/>
  <c r="BW143" i="2"/>
  <c r="BX143" i="2"/>
  <c r="BY143" i="2"/>
  <c r="BZ143" i="2"/>
  <c r="CA143" i="2"/>
  <c r="CB143" i="2"/>
  <c r="CC143" i="2"/>
  <c r="CD143" i="2"/>
  <c r="CE143" i="2"/>
  <c r="CF143" i="2"/>
  <c r="B144" i="2"/>
  <c r="C144" i="2"/>
  <c r="D144" i="2"/>
  <c r="E144" i="2"/>
  <c r="F144" i="2"/>
  <c r="G144" i="2"/>
  <c r="H144" i="2"/>
  <c r="I144" i="2"/>
  <c r="J144" i="2"/>
  <c r="K144" i="2"/>
  <c r="L144" i="2"/>
  <c r="M144" i="2"/>
  <c r="N144" i="2"/>
  <c r="O144" i="2"/>
  <c r="P144" i="2"/>
  <c r="Q144" i="2"/>
  <c r="R144" i="2"/>
  <c r="S144" i="2"/>
  <c r="T144" i="2"/>
  <c r="U144" i="2"/>
  <c r="V144" i="2"/>
  <c r="W144" i="2"/>
  <c r="X144" i="2"/>
  <c r="Y144" i="2"/>
  <c r="Z144" i="2"/>
  <c r="AA144" i="2"/>
  <c r="AB144" i="2"/>
  <c r="AC144" i="2"/>
  <c r="AD144" i="2"/>
  <c r="AE144" i="2"/>
  <c r="AF144" i="2"/>
  <c r="AG144" i="2"/>
  <c r="AH144" i="2"/>
  <c r="AI144" i="2"/>
  <c r="AJ144" i="2"/>
  <c r="AK144" i="2"/>
  <c r="AL144" i="2"/>
  <c r="AM144" i="2"/>
  <c r="AN144" i="2"/>
  <c r="AO144" i="2"/>
  <c r="AP144" i="2"/>
  <c r="AQ144" i="2"/>
  <c r="AR144" i="2"/>
  <c r="AS144" i="2"/>
  <c r="AT144" i="2"/>
  <c r="AU144" i="2"/>
  <c r="AV144" i="2"/>
  <c r="AW144" i="2"/>
  <c r="AX144" i="2"/>
  <c r="AY144" i="2"/>
  <c r="AZ144" i="2"/>
  <c r="BA144" i="2"/>
  <c r="BB144" i="2"/>
  <c r="BC144" i="2"/>
  <c r="BD144" i="2"/>
  <c r="BE144" i="2"/>
  <c r="BF144" i="2"/>
  <c r="BG144" i="2"/>
  <c r="BH144" i="2"/>
  <c r="BI144" i="2"/>
  <c r="BJ144" i="2"/>
  <c r="BK144" i="2"/>
  <c r="BL144" i="2"/>
  <c r="BM144" i="2"/>
  <c r="BN144" i="2"/>
  <c r="BO144" i="2"/>
  <c r="BP144" i="2"/>
  <c r="BQ144" i="2"/>
  <c r="BR144" i="2"/>
  <c r="BS144" i="2"/>
  <c r="BT144" i="2"/>
  <c r="BU144" i="2"/>
  <c r="BV144" i="2"/>
  <c r="BW144" i="2"/>
  <c r="BX144" i="2"/>
  <c r="BY144" i="2"/>
  <c r="BZ144" i="2"/>
  <c r="CA144" i="2"/>
  <c r="CB144" i="2"/>
  <c r="CC144" i="2"/>
  <c r="CD144" i="2"/>
  <c r="CE144" i="2"/>
  <c r="CF144" i="2"/>
  <c r="B145" i="2"/>
  <c r="C145" i="2"/>
  <c r="D145" i="2"/>
  <c r="E145" i="2"/>
  <c r="F145" i="2"/>
  <c r="G145" i="2"/>
  <c r="H145" i="2"/>
  <c r="I145" i="2"/>
  <c r="J145" i="2"/>
  <c r="K145" i="2"/>
  <c r="L145" i="2"/>
  <c r="M145" i="2"/>
  <c r="N145" i="2"/>
  <c r="O145" i="2"/>
  <c r="P145" i="2"/>
  <c r="Q145" i="2"/>
  <c r="R145" i="2"/>
  <c r="S145" i="2"/>
  <c r="T145" i="2"/>
  <c r="U145" i="2"/>
  <c r="V145" i="2"/>
  <c r="W145" i="2"/>
  <c r="X145" i="2"/>
  <c r="Y145" i="2"/>
  <c r="Z145" i="2"/>
  <c r="AA145" i="2"/>
  <c r="AB145" i="2"/>
  <c r="AC145" i="2"/>
  <c r="AD145" i="2"/>
  <c r="AE145" i="2"/>
  <c r="AF145" i="2"/>
  <c r="AG145" i="2"/>
  <c r="AH145" i="2"/>
  <c r="AI145" i="2"/>
  <c r="AJ145" i="2"/>
  <c r="AK145" i="2"/>
  <c r="AL145" i="2"/>
  <c r="AM145" i="2"/>
  <c r="AN145" i="2"/>
  <c r="AO145" i="2"/>
  <c r="AP145" i="2"/>
  <c r="AQ145" i="2"/>
  <c r="AR145" i="2"/>
  <c r="AS145" i="2"/>
  <c r="AT145" i="2"/>
  <c r="AU145" i="2"/>
  <c r="AV145" i="2"/>
  <c r="AW145" i="2"/>
  <c r="AX145" i="2"/>
  <c r="AY145" i="2"/>
  <c r="AZ145" i="2"/>
  <c r="BA145" i="2"/>
  <c r="BB145" i="2"/>
  <c r="BC145" i="2"/>
  <c r="BD145" i="2"/>
  <c r="BE145" i="2"/>
  <c r="BF145" i="2"/>
  <c r="BG145" i="2"/>
  <c r="BH145" i="2"/>
  <c r="BI145" i="2"/>
  <c r="BJ145" i="2"/>
  <c r="BK145" i="2"/>
  <c r="BL145" i="2"/>
  <c r="BM145" i="2"/>
  <c r="BN145" i="2"/>
  <c r="BO145" i="2"/>
  <c r="BP145" i="2"/>
  <c r="BQ145" i="2"/>
  <c r="BR145" i="2"/>
  <c r="BS145" i="2"/>
  <c r="BT145" i="2"/>
  <c r="BU145" i="2"/>
  <c r="BV145" i="2"/>
  <c r="BW145" i="2"/>
  <c r="BX145" i="2"/>
  <c r="BY145" i="2"/>
  <c r="BZ145" i="2"/>
  <c r="CA145" i="2"/>
  <c r="CB145" i="2"/>
  <c r="CC145" i="2"/>
  <c r="CD145" i="2"/>
  <c r="CE145" i="2"/>
  <c r="CF145" i="2"/>
  <c r="B146" i="2"/>
  <c r="C146" i="2"/>
  <c r="D146" i="2"/>
  <c r="E146" i="2"/>
  <c r="F146" i="2"/>
  <c r="G146" i="2"/>
  <c r="H146" i="2"/>
  <c r="I146" i="2"/>
  <c r="J146" i="2"/>
  <c r="K146" i="2"/>
  <c r="L146" i="2"/>
  <c r="M146" i="2"/>
  <c r="N146" i="2"/>
  <c r="O146" i="2"/>
  <c r="P146" i="2"/>
  <c r="Q146" i="2"/>
  <c r="R146" i="2"/>
  <c r="S146" i="2"/>
  <c r="T146" i="2"/>
  <c r="U146" i="2"/>
  <c r="V146" i="2"/>
  <c r="W146" i="2"/>
  <c r="X146" i="2"/>
  <c r="Y146" i="2"/>
  <c r="Z146" i="2"/>
  <c r="AA146" i="2"/>
  <c r="AB146" i="2"/>
  <c r="AC146" i="2"/>
  <c r="AD146" i="2"/>
  <c r="AE146" i="2"/>
  <c r="AF146" i="2"/>
  <c r="AG146" i="2"/>
  <c r="AH146" i="2"/>
  <c r="AI146" i="2"/>
  <c r="AJ146" i="2"/>
  <c r="AK146" i="2"/>
  <c r="AL146" i="2"/>
  <c r="AM146" i="2"/>
  <c r="AN146" i="2"/>
  <c r="AO146" i="2"/>
  <c r="AP146" i="2"/>
  <c r="AQ146" i="2"/>
  <c r="AR146" i="2"/>
  <c r="AS146" i="2"/>
  <c r="AT146" i="2"/>
  <c r="AU146" i="2"/>
  <c r="AV146" i="2"/>
  <c r="AW146" i="2"/>
  <c r="AX146" i="2"/>
  <c r="AY146" i="2"/>
  <c r="AZ146" i="2"/>
  <c r="BA146" i="2"/>
  <c r="BB146" i="2"/>
  <c r="BC146" i="2"/>
  <c r="BD146" i="2"/>
  <c r="BE146" i="2"/>
  <c r="BF146" i="2"/>
  <c r="BG146" i="2"/>
  <c r="BH146" i="2"/>
  <c r="BI146" i="2"/>
  <c r="BJ146" i="2"/>
  <c r="BK146" i="2"/>
  <c r="BL146" i="2"/>
  <c r="BM146" i="2"/>
  <c r="BN146" i="2"/>
  <c r="BO146" i="2"/>
  <c r="BP146" i="2"/>
  <c r="BQ146" i="2"/>
  <c r="BR146" i="2"/>
  <c r="BS146" i="2"/>
  <c r="BT146" i="2"/>
  <c r="BU146" i="2"/>
  <c r="BV146" i="2"/>
  <c r="BW146" i="2"/>
  <c r="BX146" i="2"/>
  <c r="BY146" i="2"/>
  <c r="BZ146" i="2"/>
  <c r="CA146" i="2"/>
  <c r="CB146" i="2"/>
  <c r="CC146" i="2"/>
  <c r="CD146" i="2"/>
  <c r="CE146" i="2"/>
  <c r="CF146" i="2"/>
  <c r="B147" i="2"/>
  <c r="C147" i="2"/>
  <c r="D147" i="2"/>
  <c r="E147" i="2"/>
  <c r="F147" i="2"/>
  <c r="G147" i="2"/>
  <c r="H147" i="2"/>
  <c r="I147" i="2"/>
  <c r="J147" i="2"/>
  <c r="K147" i="2"/>
  <c r="L147" i="2"/>
  <c r="M147" i="2"/>
  <c r="N147" i="2"/>
  <c r="O147" i="2"/>
  <c r="P147" i="2"/>
  <c r="Q147" i="2"/>
  <c r="R147" i="2"/>
  <c r="S147" i="2"/>
  <c r="T147" i="2"/>
  <c r="U147" i="2"/>
  <c r="V147" i="2"/>
  <c r="W147" i="2"/>
  <c r="X147" i="2"/>
  <c r="Y147" i="2"/>
  <c r="Z147" i="2"/>
  <c r="AA147" i="2"/>
  <c r="AB147" i="2"/>
  <c r="AC147" i="2"/>
  <c r="AD147" i="2"/>
  <c r="AE147" i="2"/>
  <c r="AF147" i="2"/>
  <c r="AG147" i="2"/>
  <c r="AH147" i="2"/>
  <c r="AI147" i="2"/>
  <c r="AJ147" i="2"/>
  <c r="AK147" i="2"/>
  <c r="AL147" i="2"/>
  <c r="AM147" i="2"/>
  <c r="AN147" i="2"/>
  <c r="AO147" i="2"/>
  <c r="AP147" i="2"/>
  <c r="AQ147" i="2"/>
  <c r="AR147" i="2"/>
  <c r="AS147" i="2"/>
  <c r="AT147" i="2"/>
  <c r="AU147" i="2"/>
  <c r="AV147" i="2"/>
  <c r="AW147" i="2"/>
  <c r="AX147" i="2"/>
  <c r="AY147" i="2"/>
  <c r="AZ147" i="2"/>
  <c r="BA147" i="2"/>
  <c r="BB147" i="2"/>
  <c r="BC147" i="2"/>
  <c r="BD147" i="2"/>
  <c r="BE147" i="2"/>
  <c r="BF147" i="2"/>
  <c r="BG147" i="2"/>
  <c r="BH147" i="2"/>
  <c r="BI147" i="2"/>
  <c r="BJ147" i="2"/>
  <c r="BK147" i="2"/>
  <c r="BL147" i="2"/>
  <c r="BM147" i="2"/>
  <c r="BN147" i="2"/>
  <c r="BO147" i="2"/>
  <c r="BP147" i="2"/>
  <c r="BQ147" i="2"/>
  <c r="BR147" i="2"/>
  <c r="BS147" i="2"/>
  <c r="BT147" i="2"/>
  <c r="BU147" i="2"/>
  <c r="BV147" i="2"/>
  <c r="BW147" i="2"/>
  <c r="BX147" i="2"/>
  <c r="BY147" i="2"/>
  <c r="BZ147" i="2"/>
  <c r="CA147" i="2"/>
  <c r="CB147" i="2"/>
  <c r="CC147" i="2"/>
  <c r="CD147" i="2"/>
  <c r="CE147" i="2"/>
  <c r="CF147" i="2"/>
  <c r="B148" i="2"/>
  <c r="C148" i="2"/>
  <c r="D148" i="2"/>
  <c r="E148" i="2"/>
  <c r="F148" i="2"/>
  <c r="G148" i="2"/>
  <c r="H148" i="2"/>
  <c r="I148" i="2"/>
  <c r="J148" i="2"/>
  <c r="K148" i="2"/>
  <c r="L148" i="2"/>
  <c r="M148" i="2"/>
  <c r="N148" i="2"/>
  <c r="O148" i="2"/>
  <c r="P148" i="2"/>
  <c r="Q148" i="2"/>
  <c r="R148" i="2"/>
  <c r="S148" i="2"/>
  <c r="T148" i="2"/>
  <c r="U148" i="2"/>
  <c r="V148" i="2"/>
  <c r="W148" i="2"/>
  <c r="X148" i="2"/>
  <c r="Y148" i="2"/>
  <c r="Z148" i="2"/>
  <c r="AA148" i="2"/>
  <c r="AB148" i="2"/>
  <c r="AC148" i="2"/>
  <c r="AD148" i="2"/>
  <c r="AE148" i="2"/>
  <c r="AF148" i="2"/>
  <c r="AG148" i="2"/>
  <c r="AH148" i="2"/>
  <c r="AI148" i="2"/>
  <c r="AJ148" i="2"/>
  <c r="AK148" i="2"/>
  <c r="AL148" i="2"/>
  <c r="AM148" i="2"/>
  <c r="AN148" i="2"/>
  <c r="AO148" i="2"/>
  <c r="AP148" i="2"/>
  <c r="AQ148" i="2"/>
  <c r="AR148" i="2"/>
  <c r="AS148" i="2"/>
  <c r="AT148" i="2"/>
  <c r="AU148" i="2"/>
  <c r="AV148" i="2"/>
  <c r="AW148" i="2"/>
  <c r="AX148" i="2"/>
  <c r="AY148" i="2"/>
  <c r="AZ148" i="2"/>
  <c r="BA148" i="2"/>
  <c r="BB148" i="2"/>
  <c r="BC148" i="2"/>
  <c r="BD148" i="2"/>
  <c r="BE148" i="2"/>
  <c r="BF148" i="2"/>
  <c r="BG148" i="2"/>
  <c r="BH148" i="2"/>
  <c r="BI148" i="2"/>
  <c r="BJ148" i="2"/>
  <c r="BK148" i="2"/>
  <c r="BL148" i="2"/>
  <c r="BM148" i="2"/>
  <c r="BN148" i="2"/>
  <c r="BO148" i="2"/>
  <c r="BP148" i="2"/>
  <c r="BQ148" i="2"/>
  <c r="BR148" i="2"/>
  <c r="BS148" i="2"/>
  <c r="BT148" i="2"/>
  <c r="BU148" i="2"/>
  <c r="BV148" i="2"/>
  <c r="BW148" i="2"/>
  <c r="BX148" i="2"/>
  <c r="BY148" i="2"/>
  <c r="BZ148" i="2"/>
  <c r="CA148" i="2"/>
  <c r="CB148" i="2"/>
  <c r="CC148" i="2"/>
  <c r="CD148" i="2"/>
  <c r="CE148" i="2"/>
  <c r="CF148" i="2"/>
  <c r="B149" i="2"/>
  <c r="C149" i="2"/>
  <c r="D149" i="2"/>
  <c r="E149" i="2"/>
  <c r="F149" i="2"/>
  <c r="G149" i="2"/>
  <c r="H149" i="2"/>
  <c r="I149" i="2"/>
  <c r="J149" i="2"/>
  <c r="K149" i="2"/>
  <c r="L149" i="2"/>
  <c r="M149" i="2"/>
  <c r="N149" i="2"/>
  <c r="O149" i="2"/>
  <c r="P149" i="2"/>
  <c r="Q149" i="2"/>
  <c r="R149" i="2"/>
  <c r="S149" i="2"/>
  <c r="T149" i="2"/>
  <c r="U149" i="2"/>
  <c r="V149" i="2"/>
  <c r="W149" i="2"/>
  <c r="X149" i="2"/>
  <c r="Y149" i="2"/>
  <c r="Z149" i="2"/>
  <c r="AA149" i="2"/>
  <c r="AB149" i="2"/>
  <c r="AC149" i="2"/>
  <c r="AD149" i="2"/>
  <c r="AE149" i="2"/>
  <c r="AF149" i="2"/>
  <c r="AG149" i="2"/>
  <c r="AH149" i="2"/>
  <c r="AI149" i="2"/>
  <c r="AJ149" i="2"/>
  <c r="AK149" i="2"/>
  <c r="AL149" i="2"/>
  <c r="AM149" i="2"/>
  <c r="AN149" i="2"/>
  <c r="AO149" i="2"/>
  <c r="AP149" i="2"/>
  <c r="AQ149" i="2"/>
  <c r="AR149" i="2"/>
  <c r="AS149" i="2"/>
  <c r="AT149" i="2"/>
  <c r="AU149" i="2"/>
  <c r="AV149" i="2"/>
  <c r="AW149" i="2"/>
  <c r="AX149" i="2"/>
  <c r="AY149" i="2"/>
  <c r="AZ149" i="2"/>
  <c r="BA149" i="2"/>
  <c r="BB149" i="2"/>
  <c r="BC149" i="2"/>
  <c r="BD149" i="2"/>
  <c r="BE149" i="2"/>
  <c r="BF149" i="2"/>
  <c r="BG149" i="2"/>
  <c r="BH149" i="2"/>
  <c r="BI149" i="2"/>
  <c r="BJ149" i="2"/>
  <c r="BK149" i="2"/>
  <c r="BL149" i="2"/>
  <c r="BM149" i="2"/>
  <c r="BN149" i="2"/>
  <c r="BO149" i="2"/>
  <c r="BP149" i="2"/>
  <c r="BQ149" i="2"/>
  <c r="BR149" i="2"/>
  <c r="BS149" i="2"/>
  <c r="BT149" i="2"/>
  <c r="BU149" i="2"/>
  <c r="BV149" i="2"/>
  <c r="BW149" i="2"/>
  <c r="BX149" i="2"/>
  <c r="BY149" i="2"/>
  <c r="BZ149" i="2"/>
  <c r="CA149" i="2"/>
  <c r="CB149" i="2"/>
  <c r="CC149" i="2"/>
  <c r="CD149" i="2"/>
  <c r="CE149" i="2"/>
  <c r="CF149" i="2"/>
  <c r="B150" i="2"/>
  <c r="C150" i="2"/>
  <c r="D150" i="2"/>
  <c r="E150" i="2"/>
  <c r="F150" i="2"/>
  <c r="G150" i="2"/>
  <c r="H150" i="2"/>
  <c r="I150" i="2"/>
  <c r="J150" i="2"/>
  <c r="K150" i="2"/>
  <c r="L150" i="2"/>
  <c r="M150" i="2"/>
  <c r="N150" i="2"/>
  <c r="O150" i="2"/>
  <c r="P150" i="2"/>
  <c r="Q150" i="2"/>
  <c r="R150" i="2"/>
  <c r="S150" i="2"/>
  <c r="T150" i="2"/>
  <c r="U150" i="2"/>
  <c r="V150" i="2"/>
  <c r="W150" i="2"/>
  <c r="X150" i="2"/>
  <c r="Y150" i="2"/>
  <c r="Z150" i="2"/>
  <c r="AA150" i="2"/>
  <c r="AB150" i="2"/>
  <c r="AC150" i="2"/>
  <c r="AD150" i="2"/>
  <c r="AE150" i="2"/>
  <c r="AF150" i="2"/>
  <c r="AG150" i="2"/>
  <c r="AH150" i="2"/>
  <c r="AI150" i="2"/>
  <c r="AJ150" i="2"/>
  <c r="AK150" i="2"/>
  <c r="AL150" i="2"/>
  <c r="AM150" i="2"/>
  <c r="AN150" i="2"/>
  <c r="AO150" i="2"/>
  <c r="AP150" i="2"/>
  <c r="AQ150" i="2"/>
  <c r="AR150" i="2"/>
  <c r="AS150" i="2"/>
  <c r="AT150" i="2"/>
  <c r="AU150" i="2"/>
  <c r="AV150" i="2"/>
  <c r="AW150" i="2"/>
  <c r="AX150" i="2"/>
  <c r="AY150" i="2"/>
  <c r="AZ150" i="2"/>
  <c r="BA150" i="2"/>
  <c r="BB150" i="2"/>
  <c r="BC150" i="2"/>
  <c r="BD150" i="2"/>
  <c r="BE150" i="2"/>
  <c r="BF150" i="2"/>
  <c r="BG150" i="2"/>
  <c r="BH150" i="2"/>
  <c r="BI150" i="2"/>
  <c r="BJ150" i="2"/>
  <c r="BK150" i="2"/>
  <c r="BL150" i="2"/>
  <c r="BM150" i="2"/>
  <c r="BN150" i="2"/>
  <c r="BO150" i="2"/>
  <c r="BP150" i="2"/>
  <c r="BQ150" i="2"/>
  <c r="BR150" i="2"/>
  <c r="BS150" i="2"/>
  <c r="BT150" i="2"/>
  <c r="BU150" i="2"/>
  <c r="BV150" i="2"/>
  <c r="BW150" i="2"/>
  <c r="BX150" i="2"/>
  <c r="BY150" i="2"/>
  <c r="BZ150" i="2"/>
  <c r="CA150" i="2"/>
  <c r="CB150" i="2"/>
  <c r="CC150" i="2"/>
  <c r="CD150" i="2"/>
  <c r="CE150" i="2"/>
  <c r="CF150" i="2"/>
  <c r="B151" i="2"/>
  <c r="C151" i="2"/>
  <c r="D151" i="2"/>
  <c r="E151" i="2"/>
  <c r="F151" i="2"/>
  <c r="G151" i="2"/>
  <c r="H151" i="2"/>
  <c r="I151" i="2"/>
  <c r="J151" i="2"/>
  <c r="K151" i="2"/>
  <c r="L151" i="2"/>
  <c r="M151" i="2"/>
  <c r="N151" i="2"/>
  <c r="O151" i="2"/>
  <c r="P151" i="2"/>
  <c r="Q151" i="2"/>
  <c r="R151" i="2"/>
  <c r="S151" i="2"/>
  <c r="T151" i="2"/>
  <c r="U151" i="2"/>
  <c r="V151" i="2"/>
  <c r="W151" i="2"/>
  <c r="X151" i="2"/>
  <c r="Y151" i="2"/>
  <c r="Z151" i="2"/>
  <c r="AA151" i="2"/>
  <c r="AB151" i="2"/>
  <c r="AC151" i="2"/>
  <c r="AD151" i="2"/>
  <c r="AE151" i="2"/>
  <c r="AF151" i="2"/>
  <c r="AG151" i="2"/>
  <c r="AH151" i="2"/>
  <c r="AI151" i="2"/>
  <c r="AJ151" i="2"/>
  <c r="AK151" i="2"/>
  <c r="AL151" i="2"/>
  <c r="AM151" i="2"/>
  <c r="AN151" i="2"/>
  <c r="AO151" i="2"/>
  <c r="AP151" i="2"/>
  <c r="AQ151" i="2"/>
  <c r="AR151" i="2"/>
  <c r="AS151" i="2"/>
  <c r="AT151" i="2"/>
  <c r="AU151" i="2"/>
  <c r="AV151" i="2"/>
  <c r="AW151" i="2"/>
  <c r="AX151" i="2"/>
  <c r="AY151" i="2"/>
  <c r="AZ151" i="2"/>
  <c r="BA151" i="2"/>
  <c r="BB151" i="2"/>
  <c r="BC151" i="2"/>
  <c r="BD151" i="2"/>
  <c r="BE151" i="2"/>
  <c r="BF151" i="2"/>
  <c r="BG151" i="2"/>
  <c r="BH151" i="2"/>
  <c r="BI151" i="2"/>
  <c r="BJ151" i="2"/>
  <c r="BK151" i="2"/>
  <c r="BL151" i="2"/>
  <c r="BM151" i="2"/>
  <c r="BN151" i="2"/>
  <c r="BO151" i="2"/>
  <c r="BP151" i="2"/>
  <c r="BQ151" i="2"/>
  <c r="BR151" i="2"/>
  <c r="BS151" i="2"/>
  <c r="BT151" i="2"/>
  <c r="BU151" i="2"/>
  <c r="BV151" i="2"/>
  <c r="BW151" i="2"/>
  <c r="BX151" i="2"/>
  <c r="BY151" i="2"/>
  <c r="BZ151" i="2"/>
  <c r="CA151" i="2"/>
  <c r="CB151" i="2"/>
  <c r="CC151" i="2"/>
  <c r="CD151" i="2"/>
  <c r="CE151" i="2"/>
  <c r="CF151" i="2"/>
  <c r="B152" i="2"/>
  <c r="C152" i="2"/>
  <c r="D152" i="2"/>
  <c r="E152" i="2"/>
  <c r="F152" i="2"/>
  <c r="G152" i="2"/>
  <c r="H152" i="2"/>
  <c r="I152" i="2"/>
  <c r="J152" i="2"/>
  <c r="K152" i="2"/>
  <c r="L152" i="2"/>
  <c r="M152" i="2"/>
  <c r="N152" i="2"/>
  <c r="O152" i="2"/>
  <c r="P152" i="2"/>
  <c r="Q152" i="2"/>
  <c r="R152" i="2"/>
  <c r="S152" i="2"/>
  <c r="T152" i="2"/>
  <c r="U152" i="2"/>
  <c r="V152" i="2"/>
  <c r="W152" i="2"/>
  <c r="X152" i="2"/>
  <c r="Y152" i="2"/>
  <c r="Z152" i="2"/>
  <c r="AA152" i="2"/>
  <c r="AB152" i="2"/>
  <c r="AC152" i="2"/>
  <c r="AD152" i="2"/>
  <c r="AE152" i="2"/>
  <c r="AF152" i="2"/>
  <c r="AG152" i="2"/>
  <c r="AH152" i="2"/>
  <c r="AI152" i="2"/>
  <c r="AJ152" i="2"/>
  <c r="AK152" i="2"/>
  <c r="AL152" i="2"/>
  <c r="AM152" i="2"/>
  <c r="AN152" i="2"/>
  <c r="AO152" i="2"/>
  <c r="AP152" i="2"/>
  <c r="AQ152" i="2"/>
  <c r="AR152" i="2"/>
  <c r="AS152" i="2"/>
  <c r="AT152" i="2"/>
  <c r="AU152" i="2"/>
  <c r="AV152" i="2"/>
  <c r="AW152" i="2"/>
  <c r="AX152" i="2"/>
  <c r="AY152" i="2"/>
  <c r="AZ152" i="2"/>
  <c r="BA152" i="2"/>
  <c r="BB152" i="2"/>
  <c r="BC152" i="2"/>
  <c r="BD152" i="2"/>
  <c r="BE152" i="2"/>
  <c r="BF152" i="2"/>
  <c r="BG152" i="2"/>
  <c r="BH152" i="2"/>
  <c r="BI152" i="2"/>
  <c r="BJ152" i="2"/>
  <c r="BK152" i="2"/>
  <c r="BL152" i="2"/>
  <c r="BM152" i="2"/>
  <c r="BN152" i="2"/>
  <c r="BO152" i="2"/>
  <c r="BP152" i="2"/>
  <c r="BQ152" i="2"/>
  <c r="BR152" i="2"/>
  <c r="BS152" i="2"/>
  <c r="BT152" i="2"/>
  <c r="BU152" i="2"/>
  <c r="BV152" i="2"/>
  <c r="BW152" i="2"/>
  <c r="BX152" i="2"/>
  <c r="BY152" i="2"/>
  <c r="BZ152" i="2"/>
  <c r="CA152" i="2"/>
  <c r="CB152" i="2"/>
  <c r="CC152" i="2"/>
  <c r="CD152" i="2"/>
  <c r="CE152" i="2"/>
  <c r="CF152" i="2"/>
  <c r="B153" i="2"/>
  <c r="C153" i="2"/>
  <c r="D153" i="2"/>
  <c r="E153" i="2"/>
  <c r="F153" i="2"/>
  <c r="G153" i="2"/>
  <c r="H153" i="2"/>
  <c r="I153" i="2"/>
  <c r="J153" i="2"/>
  <c r="K153" i="2"/>
  <c r="L153" i="2"/>
  <c r="M153" i="2"/>
  <c r="N153" i="2"/>
  <c r="O153" i="2"/>
  <c r="P153" i="2"/>
  <c r="Q153" i="2"/>
  <c r="R153" i="2"/>
  <c r="S153" i="2"/>
  <c r="T153" i="2"/>
  <c r="U153" i="2"/>
  <c r="V153" i="2"/>
  <c r="W153" i="2"/>
  <c r="X153" i="2"/>
  <c r="Y153" i="2"/>
  <c r="Z153" i="2"/>
  <c r="AA153" i="2"/>
  <c r="AB153" i="2"/>
  <c r="AC153" i="2"/>
  <c r="AD153" i="2"/>
  <c r="AE153" i="2"/>
  <c r="AF153" i="2"/>
  <c r="AG153" i="2"/>
  <c r="AH153" i="2"/>
  <c r="AI153" i="2"/>
  <c r="AJ153" i="2"/>
  <c r="AK153" i="2"/>
  <c r="AL153" i="2"/>
  <c r="AM153" i="2"/>
  <c r="AN153" i="2"/>
  <c r="AO153" i="2"/>
  <c r="AP153" i="2"/>
  <c r="AQ153" i="2"/>
  <c r="AR153" i="2"/>
  <c r="AS153" i="2"/>
  <c r="AT153" i="2"/>
  <c r="AU153" i="2"/>
  <c r="AV153" i="2"/>
  <c r="AW153" i="2"/>
  <c r="AX153" i="2"/>
  <c r="AY153" i="2"/>
  <c r="AZ153" i="2"/>
  <c r="BA153" i="2"/>
  <c r="BB153" i="2"/>
  <c r="BC153" i="2"/>
  <c r="BD153" i="2"/>
  <c r="BE153" i="2"/>
  <c r="BF153" i="2"/>
  <c r="BG153" i="2"/>
  <c r="BH153" i="2"/>
  <c r="BI153" i="2"/>
  <c r="BJ153" i="2"/>
  <c r="BK153" i="2"/>
  <c r="BL153" i="2"/>
  <c r="BM153" i="2"/>
  <c r="BN153" i="2"/>
  <c r="BO153" i="2"/>
  <c r="BP153" i="2"/>
  <c r="BQ153" i="2"/>
  <c r="BR153" i="2"/>
  <c r="BS153" i="2"/>
  <c r="BT153" i="2"/>
  <c r="BU153" i="2"/>
  <c r="BV153" i="2"/>
  <c r="BW153" i="2"/>
  <c r="BX153" i="2"/>
  <c r="BY153" i="2"/>
  <c r="BZ153" i="2"/>
  <c r="CA153" i="2"/>
  <c r="CB153" i="2"/>
  <c r="CC153" i="2"/>
  <c r="CD153" i="2"/>
  <c r="CE153" i="2"/>
  <c r="CF153" i="2"/>
  <c r="B154" i="2"/>
  <c r="C154" i="2"/>
  <c r="D154" i="2"/>
  <c r="E154" i="2"/>
  <c r="F154" i="2"/>
  <c r="G154" i="2"/>
  <c r="H154" i="2"/>
  <c r="I154" i="2"/>
  <c r="J154" i="2"/>
  <c r="K154" i="2"/>
  <c r="L154" i="2"/>
  <c r="M154" i="2"/>
  <c r="N154" i="2"/>
  <c r="O154" i="2"/>
  <c r="P154" i="2"/>
  <c r="Q154" i="2"/>
  <c r="R154" i="2"/>
  <c r="S154" i="2"/>
  <c r="T154" i="2"/>
  <c r="U154" i="2"/>
  <c r="V154" i="2"/>
  <c r="W154" i="2"/>
  <c r="X154" i="2"/>
  <c r="Y154" i="2"/>
  <c r="Z154" i="2"/>
  <c r="AA154" i="2"/>
  <c r="AB154" i="2"/>
  <c r="AC154" i="2"/>
  <c r="AD154" i="2"/>
  <c r="AE154" i="2"/>
  <c r="AF154" i="2"/>
  <c r="AG154" i="2"/>
  <c r="AH154" i="2"/>
  <c r="AI154" i="2"/>
  <c r="AJ154" i="2"/>
  <c r="AK154" i="2"/>
  <c r="AL154" i="2"/>
  <c r="AM154" i="2"/>
  <c r="AN154" i="2"/>
  <c r="AO154" i="2"/>
  <c r="AP154" i="2"/>
  <c r="AQ154" i="2"/>
  <c r="AR154" i="2"/>
  <c r="AS154" i="2"/>
  <c r="AT154" i="2"/>
  <c r="AU154" i="2"/>
  <c r="AV154" i="2"/>
  <c r="AW154" i="2"/>
  <c r="AX154" i="2"/>
  <c r="AY154" i="2"/>
  <c r="AZ154" i="2"/>
  <c r="BA154" i="2"/>
  <c r="BB154" i="2"/>
  <c r="BC154" i="2"/>
  <c r="BD154" i="2"/>
  <c r="BE154" i="2"/>
  <c r="BF154" i="2"/>
  <c r="BG154" i="2"/>
  <c r="BH154" i="2"/>
  <c r="BI154" i="2"/>
  <c r="BJ154" i="2"/>
  <c r="BK154" i="2"/>
  <c r="BL154" i="2"/>
  <c r="BM154" i="2"/>
  <c r="BN154" i="2"/>
  <c r="BO154" i="2"/>
  <c r="BP154" i="2"/>
  <c r="BQ154" i="2"/>
  <c r="BR154" i="2"/>
  <c r="BS154" i="2"/>
  <c r="BT154" i="2"/>
  <c r="BU154" i="2"/>
  <c r="BV154" i="2"/>
  <c r="BW154" i="2"/>
  <c r="BX154" i="2"/>
  <c r="BY154" i="2"/>
  <c r="BZ154" i="2"/>
  <c r="CA154" i="2"/>
  <c r="CB154" i="2"/>
  <c r="CC154" i="2"/>
  <c r="CD154" i="2"/>
  <c r="CE154" i="2"/>
  <c r="CF154" i="2"/>
  <c r="B155" i="2"/>
  <c r="C155" i="2"/>
  <c r="D155" i="2"/>
  <c r="E155" i="2"/>
  <c r="F155" i="2"/>
  <c r="G155" i="2"/>
  <c r="H155" i="2"/>
  <c r="I155" i="2"/>
  <c r="J155" i="2"/>
  <c r="K155" i="2"/>
  <c r="L155" i="2"/>
  <c r="M155" i="2"/>
  <c r="N155" i="2"/>
  <c r="O155" i="2"/>
  <c r="P155" i="2"/>
  <c r="Q155" i="2"/>
  <c r="R155" i="2"/>
  <c r="S155" i="2"/>
  <c r="T155" i="2"/>
  <c r="U155" i="2"/>
  <c r="V155" i="2"/>
  <c r="W155" i="2"/>
  <c r="X155" i="2"/>
  <c r="Y155" i="2"/>
  <c r="Z155" i="2"/>
  <c r="AA155" i="2"/>
  <c r="AB155" i="2"/>
  <c r="AC155" i="2"/>
  <c r="AD155" i="2"/>
  <c r="AE155" i="2"/>
  <c r="AF155" i="2"/>
  <c r="AG155" i="2"/>
  <c r="AH155" i="2"/>
  <c r="AI155" i="2"/>
  <c r="AJ155" i="2"/>
  <c r="AK155" i="2"/>
  <c r="AL155" i="2"/>
  <c r="AM155" i="2"/>
  <c r="AN155" i="2"/>
  <c r="AO155" i="2"/>
  <c r="AP155" i="2"/>
  <c r="AQ155" i="2"/>
  <c r="AR155" i="2"/>
  <c r="AS155" i="2"/>
  <c r="AT155" i="2"/>
  <c r="AU155" i="2"/>
  <c r="AV155" i="2"/>
  <c r="AW155" i="2"/>
  <c r="AX155" i="2"/>
  <c r="AY155" i="2"/>
  <c r="AZ155" i="2"/>
  <c r="BA155" i="2"/>
  <c r="BB155" i="2"/>
  <c r="BC155" i="2"/>
  <c r="BD155" i="2"/>
  <c r="BE155" i="2"/>
  <c r="BF155" i="2"/>
  <c r="BG155" i="2"/>
  <c r="BH155" i="2"/>
  <c r="BI155" i="2"/>
  <c r="BJ155" i="2"/>
  <c r="BK155" i="2"/>
  <c r="BL155" i="2"/>
  <c r="BM155" i="2"/>
  <c r="BN155" i="2"/>
  <c r="BO155" i="2"/>
  <c r="BP155" i="2"/>
  <c r="BQ155" i="2"/>
  <c r="BR155" i="2"/>
  <c r="BS155" i="2"/>
  <c r="BT155" i="2"/>
  <c r="BU155" i="2"/>
  <c r="BV155" i="2"/>
  <c r="BW155" i="2"/>
  <c r="BX155" i="2"/>
  <c r="BY155" i="2"/>
  <c r="BZ155" i="2"/>
  <c r="CA155" i="2"/>
  <c r="CB155" i="2"/>
  <c r="CC155" i="2"/>
  <c r="CD155" i="2"/>
  <c r="CE155" i="2"/>
  <c r="CF155" i="2"/>
  <c r="B156" i="2"/>
  <c r="C156" i="2"/>
  <c r="D156" i="2"/>
  <c r="E156" i="2"/>
  <c r="F156" i="2"/>
  <c r="G156" i="2"/>
  <c r="H156" i="2"/>
  <c r="I156" i="2"/>
  <c r="J156" i="2"/>
  <c r="K156" i="2"/>
  <c r="L156" i="2"/>
  <c r="M156" i="2"/>
  <c r="N156" i="2"/>
  <c r="O156" i="2"/>
  <c r="P156" i="2"/>
  <c r="Q156" i="2"/>
  <c r="R156" i="2"/>
  <c r="S156" i="2"/>
  <c r="T156" i="2"/>
  <c r="U156" i="2"/>
  <c r="V156" i="2"/>
  <c r="W156" i="2"/>
  <c r="X156" i="2"/>
  <c r="Y156" i="2"/>
  <c r="Z156" i="2"/>
  <c r="AA156" i="2"/>
  <c r="AB156" i="2"/>
  <c r="AC156" i="2"/>
  <c r="AD156" i="2"/>
  <c r="AE156" i="2"/>
  <c r="AF156" i="2"/>
  <c r="AG156" i="2"/>
  <c r="AH156" i="2"/>
  <c r="AI156" i="2"/>
  <c r="AJ156" i="2"/>
  <c r="AK156" i="2"/>
  <c r="AL156" i="2"/>
  <c r="AM156" i="2"/>
  <c r="AN156" i="2"/>
  <c r="AO156" i="2"/>
  <c r="AP156" i="2"/>
  <c r="AQ156" i="2"/>
  <c r="AR156" i="2"/>
  <c r="AS156" i="2"/>
  <c r="AT156" i="2"/>
  <c r="AU156" i="2"/>
  <c r="AV156" i="2"/>
  <c r="AW156" i="2"/>
  <c r="AX156" i="2"/>
  <c r="AY156" i="2"/>
  <c r="AZ156" i="2"/>
  <c r="BA156" i="2"/>
  <c r="BB156" i="2"/>
  <c r="BC156" i="2"/>
  <c r="BD156" i="2"/>
  <c r="BE156" i="2"/>
  <c r="BF156" i="2"/>
  <c r="BG156" i="2"/>
  <c r="BH156" i="2"/>
  <c r="BI156" i="2"/>
  <c r="BJ156" i="2"/>
  <c r="BK156" i="2"/>
  <c r="BL156" i="2"/>
  <c r="BM156" i="2"/>
  <c r="BN156" i="2"/>
  <c r="BO156" i="2"/>
  <c r="BP156" i="2"/>
  <c r="BQ156" i="2"/>
  <c r="BR156" i="2"/>
  <c r="BS156" i="2"/>
  <c r="BT156" i="2"/>
  <c r="BU156" i="2"/>
  <c r="BV156" i="2"/>
  <c r="BW156" i="2"/>
  <c r="BX156" i="2"/>
  <c r="BY156" i="2"/>
  <c r="BZ156" i="2"/>
  <c r="CA156" i="2"/>
  <c r="CB156" i="2"/>
  <c r="CC156" i="2"/>
  <c r="CD156" i="2"/>
  <c r="CE156" i="2"/>
  <c r="CF156" i="2"/>
  <c r="B157" i="2"/>
  <c r="C157" i="2"/>
  <c r="D157" i="2"/>
  <c r="E157" i="2"/>
  <c r="F157" i="2"/>
  <c r="G157" i="2"/>
  <c r="H157" i="2"/>
  <c r="I157" i="2"/>
  <c r="J157" i="2"/>
  <c r="K157" i="2"/>
  <c r="L157" i="2"/>
  <c r="M157" i="2"/>
  <c r="N157" i="2"/>
  <c r="O157" i="2"/>
  <c r="P157" i="2"/>
  <c r="Q157" i="2"/>
  <c r="R157" i="2"/>
  <c r="S157" i="2"/>
  <c r="T157" i="2"/>
  <c r="U157" i="2"/>
  <c r="V157" i="2"/>
  <c r="W157" i="2"/>
  <c r="X157" i="2"/>
  <c r="Y157" i="2"/>
  <c r="Z157" i="2"/>
  <c r="AA157" i="2"/>
  <c r="AB157" i="2"/>
  <c r="AC157" i="2"/>
  <c r="AD157" i="2"/>
  <c r="AE157" i="2"/>
  <c r="AF157" i="2"/>
  <c r="AG157" i="2"/>
  <c r="AH157" i="2"/>
  <c r="AI157" i="2"/>
  <c r="AJ157" i="2"/>
  <c r="AK157" i="2"/>
  <c r="AL157" i="2"/>
  <c r="AM157" i="2"/>
  <c r="AN157" i="2"/>
  <c r="AO157" i="2"/>
  <c r="AP157" i="2"/>
  <c r="AQ157" i="2"/>
  <c r="AR157" i="2"/>
  <c r="AS157" i="2"/>
  <c r="AT157" i="2"/>
  <c r="AU157" i="2"/>
  <c r="AV157" i="2"/>
  <c r="AW157" i="2"/>
  <c r="AX157" i="2"/>
  <c r="AY157" i="2"/>
  <c r="AZ157" i="2"/>
  <c r="BA157" i="2"/>
  <c r="BB157" i="2"/>
  <c r="BC157" i="2"/>
  <c r="BD157" i="2"/>
  <c r="BE157" i="2"/>
  <c r="BF157" i="2"/>
  <c r="BG157" i="2"/>
  <c r="BH157" i="2"/>
  <c r="BI157" i="2"/>
  <c r="BJ157" i="2"/>
  <c r="BK157" i="2"/>
  <c r="BL157" i="2"/>
  <c r="BM157" i="2"/>
  <c r="BN157" i="2"/>
  <c r="BO157" i="2"/>
  <c r="BP157" i="2"/>
  <c r="BQ157" i="2"/>
  <c r="BR157" i="2"/>
  <c r="BS157" i="2"/>
  <c r="BT157" i="2"/>
  <c r="BU157" i="2"/>
  <c r="BV157" i="2"/>
  <c r="BW157" i="2"/>
  <c r="BX157" i="2"/>
  <c r="BY157" i="2"/>
  <c r="BZ157" i="2"/>
  <c r="CA157" i="2"/>
  <c r="CB157" i="2"/>
  <c r="CC157" i="2"/>
  <c r="CD157" i="2"/>
  <c r="CE157" i="2"/>
  <c r="CF157" i="2"/>
  <c r="B158" i="2"/>
  <c r="C158" i="2"/>
  <c r="D158" i="2"/>
  <c r="E158" i="2"/>
  <c r="F158" i="2"/>
  <c r="G158" i="2"/>
  <c r="H158" i="2"/>
  <c r="I158" i="2"/>
  <c r="J158" i="2"/>
  <c r="K158" i="2"/>
  <c r="L158" i="2"/>
  <c r="M158" i="2"/>
  <c r="N158" i="2"/>
  <c r="O158" i="2"/>
  <c r="P158" i="2"/>
  <c r="Q158" i="2"/>
  <c r="R158" i="2"/>
  <c r="S158" i="2"/>
  <c r="T158" i="2"/>
  <c r="U158" i="2"/>
  <c r="V158" i="2"/>
  <c r="W158" i="2"/>
  <c r="X158" i="2"/>
  <c r="Y158" i="2"/>
  <c r="Z158" i="2"/>
  <c r="AA158" i="2"/>
  <c r="AB158" i="2"/>
  <c r="AC158" i="2"/>
  <c r="AD158" i="2"/>
  <c r="AE158" i="2"/>
  <c r="AF158" i="2"/>
  <c r="AG158" i="2"/>
  <c r="AH158" i="2"/>
  <c r="AI158" i="2"/>
  <c r="AJ158" i="2"/>
  <c r="AK158" i="2"/>
  <c r="AL158" i="2"/>
  <c r="AM158" i="2"/>
  <c r="AN158" i="2"/>
  <c r="AO158" i="2"/>
  <c r="AP158" i="2"/>
  <c r="AQ158" i="2"/>
  <c r="AR158" i="2"/>
  <c r="AS158" i="2"/>
  <c r="AT158" i="2"/>
  <c r="AU158" i="2"/>
  <c r="AV158" i="2"/>
  <c r="AW158" i="2"/>
  <c r="AX158" i="2"/>
  <c r="AY158" i="2"/>
  <c r="AZ158" i="2"/>
  <c r="BA158" i="2"/>
  <c r="BB158" i="2"/>
  <c r="BC158" i="2"/>
  <c r="BD158" i="2"/>
  <c r="BE158" i="2"/>
  <c r="BF158" i="2"/>
  <c r="BG158" i="2"/>
  <c r="BH158" i="2"/>
  <c r="BI158" i="2"/>
  <c r="BJ158" i="2"/>
  <c r="BK158" i="2"/>
  <c r="BL158" i="2"/>
  <c r="BM158" i="2"/>
  <c r="BN158" i="2"/>
  <c r="BO158" i="2"/>
  <c r="BP158" i="2"/>
  <c r="BQ158" i="2"/>
  <c r="BR158" i="2"/>
  <c r="BS158" i="2"/>
  <c r="BT158" i="2"/>
  <c r="BU158" i="2"/>
  <c r="BV158" i="2"/>
  <c r="BW158" i="2"/>
  <c r="BX158" i="2"/>
  <c r="BY158" i="2"/>
  <c r="BZ158" i="2"/>
  <c r="CA158" i="2"/>
  <c r="CB158" i="2"/>
  <c r="CC158" i="2"/>
  <c r="CD158" i="2"/>
  <c r="CE158" i="2"/>
  <c r="CF158" i="2"/>
  <c r="B159" i="2"/>
  <c r="C159" i="2"/>
  <c r="D159" i="2"/>
  <c r="E159" i="2"/>
  <c r="F159" i="2"/>
  <c r="G159" i="2"/>
  <c r="H159" i="2"/>
  <c r="I159" i="2"/>
  <c r="J159" i="2"/>
  <c r="K159" i="2"/>
  <c r="L159" i="2"/>
  <c r="M159" i="2"/>
  <c r="N159" i="2"/>
  <c r="O159" i="2"/>
  <c r="P159" i="2"/>
  <c r="Q159" i="2"/>
  <c r="R159" i="2"/>
  <c r="S159" i="2"/>
  <c r="T159" i="2"/>
  <c r="U159" i="2"/>
  <c r="V159" i="2"/>
  <c r="W159" i="2"/>
  <c r="X159" i="2"/>
  <c r="Y159" i="2"/>
  <c r="Z159" i="2"/>
  <c r="AA159" i="2"/>
  <c r="AB159" i="2"/>
  <c r="AC159" i="2"/>
  <c r="AD159" i="2"/>
  <c r="AE159" i="2"/>
  <c r="AF159" i="2"/>
  <c r="AG159" i="2"/>
  <c r="AH159" i="2"/>
  <c r="AI159" i="2"/>
  <c r="AJ159" i="2"/>
  <c r="AK159" i="2"/>
  <c r="AL159" i="2"/>
  <c r="AM159" i="2"/>
  <c r="AN159" i="2"/>
  <c r="AO159" i="2"/>
  <c r="AP159" i="2"/>
  <c r="AQ159" i="2"/>
  <c r="AR159" i="2"/>
  <c r="AS159" i="2"/>
  <c r="AT159" i="2"/>
  <c r="AU159" i="2"/>
  <c r="AV159" i="2"/>
  <c r="AW159" i="2"/>
  <c r="AX159" i="2"/>
  <c r="AY159" i="2"/>
  <c r="AZ159" i="2"/>
  <c r="BA159" i="2"/>
  <c r="BB159" i="2"/>
  <c r="BC159" i="2"/>
  <c r="BD159" i="2"/>
  <c r="BE159" i="2"/>
  <c r="BF159" i="2"/>
  <c r="BG159" i="2"/>
  <c r="BH159" i="2"/>
  <c r="BI159" i="2"/>
  <c r="BJ159" i="2"/>
  <c r="BK159" i="2"/>
  <c r="BL159" i="2"/>
  <c r="BM159" i="2"/>
  <c r="BN159" i="2"/>
  <c r="BO159" i="2"/>
  <c r="BP159" i="2"/>
  <c r="BQ159" i="2"/>
  <c r="BR159" i="2"/>
  <c r="BS159" i="2"/>
  <c r="BT159" i="2"/>
  <c r="BU159" i="2"/>
  <c r="BV159" i="2"/>
  <c r="BW159" i="2"/>
  <c r="BX159" i="2"/>
  <c r="BY159" i="2"/>
  <c r="BZ159" i="2"/>
  <c r="CA159" i="2"/>
  <c r="CB159" i="2"/>
  <c r="CC159" i="2"/>
  <c r="CD159" i="2"/>
  <c r="CE159" i="2"/>
  <c r="CF159" i="2"/>
  <c r="B160" i="2"/>
  <c r="C160" i="2"/>
  <c r="D160" i="2"/>
  <c r="E160" i="2"/>
  <c r="F160" i="2"/>
  <c r="G160" i="2"/>
  <c r="H160" i="2"/>
  <c r="I160" i="2"/>
  <c r="J160" i="2"/>
  <c r="K160" i="2"/>
  <c r="L160" i="2"/>
  <c r="M160" i="2"/>
  <c r="N160" i="2"/>
  <c r="O160" i="2"/>
  <c r="P160" i="2"/>
  <c r="Q160" i="2"/>
  <c r="R160" i="2"/>
  <c r="S160" i="2"/>
  <c r="T160" i="2"/>
  <c r="U160" i="2"/>
  <c r="V160" i="2"/>
  <c r="W160" i="2"/>
  <c r="X160" i="2"/>
  <c r="Y160" i="2"/>
  <c r="Z160" i="2"/>
  <c r="AA160" i="2"/>
  <c r="AB160" i="2"/>
  <c r="AC160" i="2"/>
  <c r="AD160" i="2"/>
  <c r="AE160" i="2"/>
  <c r="AF160" i="2"/>
  <c r="AG160" i="2"/>
  <c r="AH160" i="2"/>
  <c r="AI160" i="2"/>
  <c r="AJ160" i="2"/>
  <c r="AK160" i="2"/>
  <c r="AL160" i="2"/>
  <c r="AM160" i="2"/>
  <c r="AN160" i="2"/>
  <c r="AO160" i="2"/>
  <c r="AP160" i="2"/>
  <c r="AQ160" i="2"/>
  <c r="AR160" i="2"/>
  <c r="AS160" i="2"/>
  <c r="AT160" i="2"/>
  <c r="AU160" i="2"/>
  <c r="AV160" i="2"/>
  <c r="AW160" i="2"/>
  <c r="AX160" i="2"/>
  <c r="AY160" i="2"/>
  <c r="AZ160" i="2"/>
  <c r="BA160" i="2"/>
  <c r="BB160" i="2"/>
  <c r="BC160" i="2"/>
  <c r="BD160" i="2"/>
  <c r="BE160" i="2"/>
  <c r="BF160" i="2"/>
  <c r="BG160" i="2"/>
  <c r="BH160" i="2"/>
  <c r="BI160" i="2"/>
  <c r="BJ160" i="2"/>
  <c r="BK160" i="2"/>
  <c r="BL160" i="2"/>
  <c r="BM160" i="2"/>
  <c r="BN160" i="2"/>
  <c r="BO160" i="2"/>
  <c r="BP160" i="2"/>
  <c r="BQ160" i="2"/>
  <c r="BR160" i="2"/>
  <c r="BS160" i="2"/>
  <c r="BT160" i="2"/>
  <c r="BU160" i="2"/>
  <c r="BV160" i="2"/>
  <c r="BW160" i="2"/>
  <c r="BX160" i="2"/>
  <c r="BY160" i="2"/>
  <c r="BZ160" i="2"/>
  <c r="CA160" i="2"/>
  <c r="CB160" i="2"/>
  <c r="CC160" i="2"/>
  <c r="CD160" i="2"/>
  <c r="CE160" i="2"/>
  <c r="CF160" i="2"/>
  <c r="B161" i="2"/>
  <c r="C161" i="2"/>
  <c r="D161" i="2"/>
  <c r="E161" i="2"/>
  <c r="F161" i="2"/>
  <c r="G161" i="2"/>
  <c r="H161" i="2"/>
  <c r="I161" i="2"/>
  <c r="J161" i="2"/>
  <c r="K161" i="2"/>
  <c r="L161" i="2"/>
  <c r="M161" i="2"/>
  <c r="N161" i="2"/>
  <c r="O161" i="2"/>
  <c r="P161" i="2"/>
  <c r="Q161" i="2"/>
  <c r="R161" i="2"/>
  <c r="S161" i="2"/>
  <c r="T161" i="2"/>
  <c r="U161" i="2"/>
  <c r="V161" i="2"/>
  <c r="W161" i="2"/>
  <c r="X161" i="2"/>
  <c r="Y161" i="2"/>
  <c r="Z161" i="2"/>
  <c r="AA161" i="2"/>
  <c r="AB161" i="2"/>
  <c r="AC161" i="2"/>
  <c r="AD161" i="2"/>
  <c r="AE161" i="2"/>
  <c r="AF161" i="2"/>
  <c r="AG161" i="2"/>
  <c r="AH161" i="2"/>
  <c r="AI161" i="2"/>
  <c r="AJ161" i="2"/>
  <c r="AK161" i="2"/>
  <c r="AL161" i="2"/>
  <c r="AM161" i="2"/>
  <c r="AN161" i="2"/>
  <c r="AO161" i="2"/>
  <c r="AP161" i="2"/>
  <c r="AQ161" i="2"/>
  <c r="AR161" i="2"/>
  <c r="AS161" i="2"/>
  <c r="AT161" i="2"/>
  <c r="AU161" i="2"/>
  <c r="AV161" i="2"/>
  <c r="AW161" i="2"/>
  <c r="AX161" i="2"/>
  <c r="AY161" i="2"/>
  <c r="AZ161" i="2"/>
  <c r="BA161" i="2"/>
  <c r="BB161" i="2"/>
  <c r="BC161" i="2"/>
  <c r="BD161" i="2"/>
  <c r="BE161" i="2"/>
  <c r="BF161" i="2"/>
  <c r="BG161" i="2"/>
  <c r="BH161" i="2"/>
  <c r="BI161" i="2"/>
  <c r="BJ161" i="2"/>
  <c r="BK161" i="2"/>
  <c r="BL161" i="2"/>
  <c r="BM161" i="2"/>
  <c r="BN161" i="2"/>
  <c r="BO161" i="2"/>
  <c r="BP161" i="2"/>
  <c r="BQ161" i="2"/>
  <c r="BR161" i="2"/>
  <c r="BS161" i="2"/>
  <c r="BT161" i="2"/>
  <c r="BU161" i="2"/>
  <c r="BV161" i="2"/>
  <c r="BW161" i="2"/>
  <c r="BX161" i="2"/>
  <c r="BY161" i="2"/>
  <c r="BZ161" i="2"/>
  <c r="CA161" i="2"/>
  <c r="CB161" i="2"/>
  <c r="CC161" i="2"/>
  <c r="CD161" i="2"/>
  <c r="CE161" i="2"/>
  <c r="CF161" i="2"/>
  <c r="B162" i="2"/>
  <c r="C162" i="2"/>
  <c r="D162" i="2"/>
  <c r="E162" i="2"/>
  <c r="F162" i="2"/>
  <c r="G162" i="2"/>
  <c r="H162" i="2"/>
  <c r="I162" i="2"/>
  <c r="J162" i="2"/>
  <c r="K162" i="2"/>
  <c r="L162" i="2"/>
  <c r="M162" i="2"/>
  <c r="N162" i="2"/>
  <c r="O162" i="2"/>
  <c r="P162" i="2"/>
  <c r="Q162" i="2"/>
  <c r="R162" i="2"/>
  <c r="S162" i="2"/>
  <c r="T162" i="2"/>
  <c r="U162" i="2"/>
  <c r="V162" i="2"/>
  <c r="W162" i="2"/>
  <c r="X162" i="2"/>
  <c r="Y162" i="2"/>
  <c r="Z162" i="2"/>
  <c r="AA162" i="2"/>
  <c r="AB162" i="2"/>
  <c r="AC162" i="2"/>
  <c r="AD162" i="2"/>
  <c r="AE162" i="2"/>
  <c r="AF162" i="2"/>
  <c r="AG162" i="2"/>
  <c r="AH162" i="2"/>
  <c r="AI162" i="2"/>
  <c r="AJ162" i="2"/>
  <c r="AK162" i="2"/>
  <c r="AL162" i="2"/>
  <c r="AM162" i="2"/>
  <c r="AN162" i="2"/>
  <c r="AO162" i="2"/>
  <c r="AP162" i="2"/>
  <c r="AQ162" i="2"/>
  <c r="AR162" i="2"/>
  <c r="AS162" i="2"/>
  <c r="AT162" i="2"/>
  <c r="AU162" i="2"/>
  <c r="AV162" i="2"/>
  <c r="AW162" i="2"/>
  <c r="AX162" i="2"/>
  <c r="AY162" i="2"/>
  <c r="AZ162" i="2"/>
  <c r="BA162" i="2"/>
  <c r="BB162" i="2"/>
  <c r="BC162" i="2"/>
  <c r="BD162" i="2"/>
  <c r="BE162" i="2"/>
  <c r="BF162" i="2"/>
  <c r="BG162" i="2"/>
  <c r="BH162" i="2"/>
  <c r="BI162" i="2"/>
  <c r="BJ162" i="2"/>
  <c r="BK162" i="2"/>
  <c r="BL162" i="2"/>
  <c r="BM162" i="2"/>
  <c r="BN162" i="2"/>
  <c r="BO162" i="2"/>
  <c r="BP162" i="2"/>
  <c r="BQ162" i="2"/>
  <c r="BR162" i="2"/>
  <c r="BS162" i="2"/>
  <c r="BT162" i="2"/>
  <c r="BU162" i="2"/>
  <c r="BV162" i="2"/>
  <c r="BW162" i="2"/>
  <c r="BX162" i="2"/>
  <c r="BY162" i="2"/>
  <c r="BZ162" i="2"/>
  <c r="CA162" i="2"/>
  <c r="CB162" i="2"/>
  <c r="CC162" i="2"/>
  <c r="CD162" i="2"/>
  <c r="CE162" i="2"/>
  <c r="CF162" i="2"/>
  <c r="B163" i="2"/>
  <c r="C163" i="2"/>
  <c r="D163" i="2"/>
  <c r="E163" i="2"/>
  <c r="F163" i="2"/>
  <c r="G163" i="2"/>
  <c r="H163" i="2"/>
  <c r="I163" i="2"/>
  <c r="J163" i="2"/>
  <c r="K163" i="2"/>
  <c r="L163" i="2"/>
  <c r="M163" i="2"/>
  <c r="N163" i="2"/>
  <c r="O163" i="2"/>
  <c r="P163" i="2"/>
  <c r="Q163" i="2"/>
  <c r="R163" i="2"/>
  <c r="S163" i="2"/>
  <c r="T163" i="2"/>
  <c r="U163" i="2"/>
  <c r="V163" i="2"/>
  <c r="W163" i="2"/>
  <c r="X163" i="2"/>
  <c r="Y163" i="2"/>
  <c r="Z163" i="2"/>
  <c r="AA163" i="2"/>
  <c r="AB163" i="2"/>
  <c r="AC163" i="2"/>
  <c r="AD163" i="2"/>
  <c r="AE163" i="2"/>
  <c r="AF163" i="2"/>
  <c r="AG163" i="2"/>
  <c r="AH163" i="2"/>
  <c r="AI163" i="2"/>
  <c r="AJ163" i="2"/>
  <c r="AK163" i="2"/>
  <c r="AL163" i="2"/>
  <c r="AM163" i="2"/>
  <c r="AN163" i="2"/>
  <c r="AO163" i="2"/>
  <c r="AP163" i="2"/>
  <c r="AQ163" i="2"/>
  <c r="AR163" i="2"/>
  <c r="AS163" i="2"/>
  <c r="AT163" i="2"/>
  <c r="AU163" i="2"/>
  <c r="AV163" i="2"/>
  <c r="AW163" i="2"/>
  <c r="AX163" i="2"/>
  <c r="AY163" i="2"/>
  <c r="AZ163" i="2"/>
  <c r="BA163" i="2"/>
  <c r="BB163" i="2"/>
  <c r="BC163" i="2"/>
  <c r="BD163" i="2"/>
  <c r="BE163" i="2"/>
  <c r="BF163" i="2"/>
  <c r="BG163" i="2"/>
  <c r="BH163" i="2"/>
  <c r="BI163" i="2"/>
  <c r="BJ163" i="2"/>
  <c r="BK163" i="2"/>
  <c r="BL163" i="2"/>
  <c r="BM163" i="2"/>
  <c r="BN163" i="2"/>
  <c r="BO163" i="2"/>
  <c r="BP163" i="2"/>
  <c r="BQ163" i="2"/>
  <c r="BR163" i="2"/>
  <c r="BS163" i="2"/>
  <c r="BT163" i="2"/>
  <c r="BU163" i="2"/>
  <c r="BV163" i="2"/>
  <c r="BW163" i="2"/>
  <c r="BX163" i="2"/>
  <c r="BY163" i="2"/>
  <c r="BZ163" i="2"/>
  <c r="CA163" i="2"/>
  <c r="CB163" i="2"/>
  <c r="CC163" i="2"/>
  <c r="CD163" i="2"/>
  <c r="CE163" i="2"/>
  <c r="CF163" i="2"/>
  <c r="B164" i="2"/>
  <c r="C164" i="2"/>
  <c r="D164" i="2"/>
  <c r="E164" i="2"/>
  <c r="F164" i="2"/>
  <c r="G164" i="2"/>
  <c r="H164" i="2"/>
  <c r="I164" i="2"/>
  <c r="J164" i="2"/>
  <c r="K164" i="2"/>
  <c r="L164" i="2"/>
  <c r="M164" i="2"/>
  <c r="N164" i="2"/>
  <c r="O164" i="2"/>
  <c r="P164" i="2"/>
  <c r="Q164" i="2"/>
  <c r="R164" i="2"/>
  <c r="S164" i="2"/>
  <c r="T164" i="2"/>
  <c r="U164" i="2"/>
  <c r="V164" i="2"/>
  <c r="W164" i="2"/>
  <c r="X164" i="2"/>
  <c r="Y164" i="2"/>
  <c r="Z164" i="2"/>
  <c r="AA164" i="2"/>
  <c r="AB164" i="2"/>
  <c r="AC164" i="2"/>
  <c r="AD164" i="2"/>
  <c r="AE164" i="2"/>
  <c r="AF164" i="2"/>
  <c r="AG164" i="2"/>
  <c r="AH164" i="2"/>
  <c r="AI164" i="2"/>
  <c r="AJ164" i="2"/>
  <c r="AK164" i="2"/>
  <c r="AL164" i="2"/>
  <c r="AM164" i="2"/>
  <c r="AN164" i="2"/>
  <c r="AO164" i="2"/>
  <c r="AP164" i="2"/>
  <c r="AQ164" i="2"/>
  <c r="AR164" i="2"/>
  <c r="AS164" i="2"/>
  <c r="AT164" i="2"/>
  <c r="AU164" i="2"/>
  <c r="AV164" i="2"/>
  <c r="AW164" i="2"/>
  <c r="AX164" i="2"/>
  <c r="AY164" i="2"/>
  <c r="AZ164" i="2"/>
  <c r="BA164" i="2"/>
  <c r="BB164" i="2"/>
  <c r="BC164" i="2"/>
  <c r="BD164" i="2"/>
  <c r="BE164" i="2"/>
  <c r="BF164" i="2"/>
  <c r="BG164" i="2"/>
  <c r="BH164" i="2"/>
  <c r="BI164" i="2"/>
  <c r="BJ164" i="2"/>
  <c r="BK164" i="2"/>
  <c r="BL164" i="2"/>
  <c r="BM164" i="2"/>
  <c r="BN164" i="2"/>
  <c r="BO164" i="2"/>
  <c r="BP164" i="2"/>
  <c r="BQ164" i="2"/>
  <c r="BR164" i="2"/>
  <c r="BS164" i="2"/>
  <c r="BT164" i="2"/>
  <c r="BU164" i="2"/>
  <c r="BV164" i="2"/>
  <c r="BW164" i="2"/>
  <c r="BX164" i="2"/>
  <c r="BY164" i="2"/>
  <c r="BZ164" i="2"/>
  <c r="CA164" i="2"/>
  <c r="CB164" i="2"/>
  <c r="CC164" i="2"/>
  <c r="CD164" i="2"/>
  <c r="CE164" i="2"/>
  <c r="CF164" i="2"/>
  <c r="B165" i="2"/>
  <c r="C165" i="2"/>
  <c r="D165" i="2"/>
  <c r="E165" i="2"/>
  <c r="F165" i="2"/>
  <c r="G165" i="2"/>
  <c r="H165" i="2"/>
  <c r="I165" i="2"/>
  <c r="J165" i="2"/>
  <c r="K165" i="2"/>
  <c r="L165" i="2"/>
  <c r="M165" i="2"/>
  <c r="N165" i="2"/>
  <c r="O165" i="2"/>
  <c r="P165" i="2"/>
  <c r="Q165" i="2"/>
  <c r="R165" i="2"/>
  <c r="S165" i="2"/>
  <c r="T165" i="2"/>
  <c r="U165" i="2"/>
  <c r="V165" i="2"/>
  <c r="W165" i="2"/>
  <c r="X165" i="2"/>
  <c r="Y165" i="2"/>
  <c r="Z165" i="2"/>
  <c r="AA165" i="2"/>
  <c r="AB165" i="2"/>
  <c r="AC165" i="2"/>
  <c r="AD165" i="2"/>
  <c r="AE165" i="2"/>
  <c r="AF165" i="2"/>
  <c r="AG165" i="2"/>
  <c r="AH165" i="2"/>
  <c r="AI165" i="2"/>
  <c r="AJ165" i="2"/>
  <c r="AK165" i="2"/>
  <c r="AL165" i="2"/>
  <c r="AM165" i="2"/>
  <c r="AN165" i="2"/>
  <c r="AO165" i="2"/>
  <c r="AP165" i="2"/>
  <c r="AQ165" i="2"/>
  <c r="AR165" i="2"/>
  <c r="AS165" i="2"/>
  <c r="AT165" i="2"/>
  <c r="AU165" i="2"/>
  <c r="AV165" i="2"/>
  <c r="AW165" i="2"/>
  <c r="AX165" i="2"/>
  <c r="AY165" i="2"/>
  <c r="AZ165" i="2"/>
  <c r="BA165" i="2"/>
  <c r="BB165" i="2"/>
  <c r="BC165" i="2"/>
  <c r="BD165" i="2"/>
  <c r="BE165" i="2"/>
  <c r="BF165" i="2"/>
  <c r="BG165" i="2"/>
  <c r="BH165" i="2"/>
  <c r="BI165" i="2"/>
  <c r="BJ165" i="2"/>
  <c r="BK165" i="2"/>
  <c r="BL165" i="2"/>
  <c r="BM165" i="2"/>
  <c r="BN165" i="2"/>
  <c r="BO165" i="2"/>
  <c r="BP165" i="2"/>
  <c r="BQ165" i="2"/>
  <c r="BR165" i="2"/>
  <c r="BS165" i="2"/>
  <c r="BT165" i="2"/>
  <c r="BU165" i="2"/>
  <c r="BV165" i="2"/>
  <c r="BW165" i="2"/>
  <c r="BX165" i="2"/>
  <c r="BY165" i="2"/>
  <c r="BZ165" i="2"/>
  <c r="CA165" i="2"/>
  <c r="CB165" i="2"/>
  <c r="CC165" i="2"/>
  <c r="CD165" i="2"/>
  <c r="CE165" i="2"/>
  <c r="CF165" i="2"/>
  <c r="B166" i="2"/>
  <c r="C166" i="2"/>
  <c r="D166" i="2"/>
  <c r="E166" i="2"/>
  <c r="F166" i="2"/>
  <c r="G166" i="2"/>
  <c r="H166" i="2"/>
  <c r="I166" i="2"/>
  <c r="J166" i="2"/>
  <c r="K166" i="2"/>
  <c r="L166" i="2"/>
  <c r="M166" i="2"/>
  <c r="N166" i="2"/>
  <c r="O166" i="2"/>
  <c r="P166" i="2"/>
  <c r="Q166" i="2"/>
  <c r="R166" i="2"/>
  <c r="S166" i="2"/>
  <c r="T166" i="2"/>
  <c r="U166" i="2"/>
  <c r="V166" i="2"/>
  <c r="W166" i="2"/>
  <c r="X166" i="2"/>
  <c r="Y166" i="2"/>
  <c r="Z166" i="2"/>
  <c r="AA166" i="2"/>
  <c r="AB166" i="2"/>
  <c r="AC166" i="2"/>
  <c r="AD166" i="2"/>
  <c r="AE166" i="2"/>
  <c r="AF166" i="2"/>
  <c r="AG166" i="2"/>
  <c r="AH166" i="2"/>
  <c r="AI166" i="2"/>
  <c r="AJ166" i="2"/>
  <c r="AK166" i="2"/>
  <c r="AL166" i="2"/>
  <c r="AM166" i="2"/>
  <c r="AN166" i="2"/>
  <c r="AO166" i="2"/>
  <c r="AP166" i="2"/>
  <c r="AQ166" i="2"/>
  <c r="AR166" i="2"/>
  <c r="AS166" i="2"/>
  <c r="AT166" i="2"/>
  <c r="AU166" i="2"/>
  <c r="AV166" i="2"/>
  <c r="AW166" i="2"/>
  <c r="AX166" i="2"/>
  <c r="AY166" i="2"/>
  <c r="AZ166" i="2"/>
  <c r="BA166" i="2"/>
  <c r="BB166" i="2"/>
  <c r="BC166" i="2"/>
  <c r="BD166" i="2"/>
  <c r="BE166" i="2"/>
  <c r="BF166" i="2"/>
  <c r="BG166" i="2"/>
  <c r="BH166" i="2"/>
  <c r="BI166" i="2"/>
  <c r="BJ166" i="2"/>
  <c r="BK166" i="2"/>
  <c r="BL166" i="2"/>
  <c r="BM166" i="2"/>
  <c r="BN166" i="2"/>
  <c r="BO166" i="2"/>
  <c r="BP166" i="2"/>
  <c r="BQ166" i="2"/>
  <c r="BR166" i="2"/>
  <c r="BS166" i="2"/>
  <c r="BT166" i="2"/>
  <c r="BU166" i="2"/>
  <c r="BV166" i="2"/>
  <c r="BW166" i="2"/>
  <c r="BX166" i="2"/>
  <c r="BY166" i="2"/>
  <c r="BZ166" i="2"/>
  <c r="CA166" i="2"/>
  <c r="CB166" i="2"/>
  <c r="CC166" i="2"/>
  <c r="CD166" i="2"/>
  <c r="CE166" i="2"/>
  <c r="CF166" i="2"/>
  <c r="B167" i="2"/>
  <c r="C167" i="2"/>
  <c r="D167" i="2"/>
  <c r="E167" i="2"/>
  <c r="F167" i="2"/>
  <c r="G167" i="2"/>
  <c r="H167" i="2"/>
  <c r="I167" i="2"/>
  <c r="J167" i="2"/>
  <c r="K167" i="2"/>
  <c r="L167" i="2"/>
  <c r="M167" i="2"/>
  <c r="N167" i="2"/>
  <c r="O167" i="2"/>
  <c r="P167" i="2"/>
  <c r="Q167" i="2"/>
  <c r="R167" i="2"/>
  <c r="S167" i="2"/>
  <c r="T167" i="2"/>
  <c r="U167" i="2"/>
  <c r="V167" i="2"/>
  <c r="W167" i="2"/>
  <c r="X167" i="2"/>
  <c r="Y167" i="2"/>
  <c r="Z167" i="2"/>
  <c r="AA167" i="2"/>
  <c r="AB167" i="2"/>
  <c r="AC167" i="2"/>
  <c r="AD167" i="2"/>
  <c r="AE167" i="2"/>
  <c r="AF167" i="2"/>
  <c r="AG167" i="2"/>
  <c r="AH167" i="2"/>
  <c r="AI167" i="2"/>
  <c r="AJ167" i="2"/>
  <c r="AK167" i="2"/>
  <c r="AL167" i="2"/>
  <c r="AM167" i="2"/>
  <c r="AN167" i="2"/>
  <c r="AO167" i="2"/>
  <c r="AP167" i="2"/>
  <c r="AQ167" i="2"/>
  <c r="AR167" i="2"/>
  <c r="AS167" i="2"/>
  <c r="AT167" i="2"/>
  <c r="AU167" i="2"/>
  <c r="AV167" i="2"/>
  <c r="AW167" i="2"/>
  <c r="AX167" i="2"/>
  <c r="AY167" i="2"/>
  <c r="AZ167" i="2"/>
  <c r="BA167" i="2"/>
  <c r="BB167" i="2"/>
  <c r="BC167" i="2"/>
  <c r="BD167" i="2"/>
  <c r="BE167" i="2"/>
  <c r="BF167" i="2"/>
  <c r="BG167" i="2"/>
  <c r="BH167" i="2"/>
  <c r="BI167" i="2"/>
  <c r="BJ167" i="2"/>
  <c r="BK167" i="2"/>
  <c r="BL167" i="2"/>
  <c r="BM167" i="2"/>
  <c r="BN167" i="2"/>
  <c r="BO167" i="2"/>
  <c r="BP167" i="2"/>
  <c r="BQ167" i="2"/>
  <c r="BR167" i="2"/>
  <c r="BS167" i="2"/>
  <c r="BT167" i="2"/>
  <c r="BU167" i="2"/>
  <c r="BV167" i="2"/>
  <c r="BW167" i="2"/>
  <c r="BX167" i="2"/>
  <c r="BY167" i="2"/>
  <c r="BZ167" i="2"/>
  <c r="CA167" i="2"/>
  <c r="CB167" i="2"/>
  <c r="CC167" i="2"/>
  <c r="CD167" i="2"/>
  <c r="CE167" i="2"/>
  <c r="CF167" i="2"/>
  <c r="B168" i="2"/>
  <c r="C168" i="2"/>
  <c r="D168" i="2"/>
  <c r="E168" i="2"/>
  <c r="F168" i="2"/>
  <c r="G168" i="2"/>
  <c r="H168" i="2"/>
  <c r="I168" i="2"/>
  <c r="J168" i="2"/>
  <c r="K168" i="2"/>
  <c r="L168" i="2"/>
  <c r="M168" i="2"/>
  <c r="N168" i="2"/>
  <c r="O168" i="2"/>
  <c r="P168" i="2"/>
  <c r="Q168" i="2"/>
  <c r="R168" i="2"/>
  <c r="S168" i="2"/>
  <c r="T168" i="2"/>
  <c r="U168" i="2"/>
  <c r="V168" i="2"/>
  <c r="W168" i="2"/>
  <c r="X168" i="2"/>
  <c r="Y168" i="2"/>
  <c r="Z168" i="2"/>
  <c r="AA168" i="2"/>
  <c r="AB168" i="2"/>
  <c r="AC168" i="2"/>
  <c r="AD168" i="2"/>
  <c r="AE168" i="2"/>
  <c r="AF168" i="2"/>
  <c r="AG168" i="2"/>
  <c r="AH168" i="2"/>
  <c r="AI168" i="2"/>
  <c r="AJ168" i="2"/>
  <c r="AK168" i="2"/>
  <c r="AL168" i="2"/>
  <c r="AM168" i="2"/>
  <c r="AN168" i="2"/>
  <c r="AO168" i="2"/>
  <c r="AP168" i="2"/>
  <c r="AQ168" i="2"/>
  <c r="AR168" i="2"/>
  <c r="AS168" i="2"/>
  <c r="AT168" i="2"/>
  <c r="AU168" i="2"/>
  <c r="AV168" i="2"/>
  <c r="AW168" i="2"/>
  <c r="AX168" i="2"/>
  <c r="AY168" i="2"/>
  <c r="AZ168" i="2"/>
  <c r="BA168" i="2"/>
  <c r="BB168" i="2"/>
  <c r="BC168" i="2"/>
  <c r="BD168" i="2"/>
  <c r="BE168" i="2"/>
  <c r="BF168" i="2"/>
  <c r="BG168" i="2"/>
  <c r="BH168" i="2"/>
  <c r="BI168" i="2"/>
  <c r="BJ168" i="2"/>
  <c r="BK168" i="2"/>
  <c r="BL168" i="2"/>
  <c r="BM168" i="2"/>
  <c r="BN168" i="2"/>
  <c r="BO168" i="2"/>
  <c r="BP168" i="2"/>
  <c r="BQ168" i="2"/>
  <c r="BR168" i="2"/>
  <c r="BS168" i="2"/>
  <c r="BT168" i="2"/>
  <c r="BU168" i="2"/>
  <c r="BV168" i="2"/>
  <c r="BW168" i="2"/>
  <c r="BX168" i="2"/>
  <c r="BY168" i="2"/>
  <c r="BZ168" i="2"/>
  <c r="CA168" i="2"/>
  <c r="CB168" i="2"/>
  <c r="CC168" i="2"/>
  <c r="CD168" i="2"/>
  <c r="CE168" i="2"/>
  <c r="CF168" i="2"/>
  <c r="B169" i="2"/>
  <c r="C169" i="2"/>
  <c r="D169" i="2"/>
  <c r="E169" i="2"/>
  <c r="F169" i="2"/>
  <c r="G169" i="2"/>
  <c r="H169" i="2"/>
  <c r="I169" i="2"/>
  <c r="J169" i="2"/>
  <c r="K169" i="2"/>
  <c r="L169" i="2"/>
  <c r="M169" i="2"/>
  <c r="N169" i="2"/>
  <c r="O169" i="2"/>
  <c r="P169" i="2"/>
  <c r="Q169" i="2"/>
  <c r="R169" i="2"/>
  <c r="S169" i="2"/>
  <c r="T169" i="2"/>
  <c r="U169" i="2"/>
  <c r="V169" i="2"/>
  <c r="W169" i="2"/>
  <c r="X169" i="2"/>
  <c r="Y169" i="2"/>
  <c r="Z169" i="2"/>
  <c r="AA169" i="2"/>
  <c r="AB169" i="2"/>
  <c r="AC169" i="2"/>
  <c r="AD169" i="2"/>
  <c r="AE169" i="2"/>
  <c r="AF169" i="2"/>
  <c r="AG169" i="2"/>
  <c r="AH169" i="2"/>
  <c r="AI169" i="2"/>
  <c r="AJ169" i="2"/>
  <c r="AK169" i="2"/>
  <c r="AL169" i="2"/>
  <c r="AM169" i="2"/>
  <c r="AN169" i="2"/>
  <c r="AO169" i="2"/>
  <c r="AP169" i="2"/>
  <c r="AQ169" i="2"/>
  <c r="AR169" i="2"/>
  <c r="AS169" i="2"/>
  <c r="AT169" i="2"/>
  <c r="AU169" i="2"/>
  <c r="AV169" i="2"/>
  <c r="AW169" i="2"/>
  <c r="AX169" i="2"/>
  <c r="AY169" i="2"/>
  <c r="AZ169" i="2"/>
  <c r="BA169" i="2"/>
  <c r="BB169" i="2"/>
  <c r="BC169" i="2"/>
  <c r="BD169" i="2"/>
  <c r="BE169" i="2"/>
  <c r="BF169" i="2"/>
  <c r="BG169" i="2"/>
  <c r="BH169" i="2"/>
  <c r="BI169" i="2"/>
  <c r="BJ169" i="2"/>
  <c r="BK169" i="2"/>
  <c r="BL169" i="2"/>
  <c r="BM169" i="2"/>
  <c r="BN169" i="2"/>
  <c r="BO169" i="2"/>
  <c r="BP169" i="2"/>
  <c r="BQ169" i="2"/>
  <c r="BR169" i="2"/>
  <c r="BS169" i="2"/>
  <c r="BT169" i="2"/>
  <c r="BU169" i="2"/>
  <c r="BV169" i="2"/>
  <c r="BW169" i="2"/>
  <c r="BX169" i="2"/>
  <c r="BY169" i="2"/>
  <c r="BZ169" i="2"/>
  <c r="CA169" i="2"/>
  <c r="CB169" i="2"/>
  <c r="CC169" i="2"/>
  <c r="CD169" i="2"/>
  <c r="CE169" i="2"/>
  <c r="CF169" i="2"/>
  <c r="B170" i="2"/>
  <c r="C170" i="2"/>
  <c r="D170" i="2"/>
  <c r="E170" i="2"/>
  <c r="F170" i="2"/>
  <c r="G170" i="2"/>
  <c r="H170" i="2"/>
  <c r="I170" i="2"/>
  <c r="J170" i="2"/>
  <c r="K170" i="2"/>
  <c r="L170" i="2"/>
  <c r="M170" i="2"/>
  <c r="N170" i="2"/>
  <c r="O170" i="2"/>
  <c r="P170" i="2"/>
  <c r="Q170" i="2"/>
  <c r="R170" i="2"/>
  <c r="S170" i="2"/>
  <c r="T170" i="2"/>
  <c r="U170" i="2"/>
  <c r="V170" i="2"/>
  <c r="W170" i="2"/>
  <c r="X170" i="2"/>
  <c r="Y170" i="2"/>
  <c r="Z170" i="2"/>
  <c r="AA170" i="2"/>
  <c r="AB170" i="2"/>
  <c r="AC170" i="2"/>
  <c r="AD170" i="2"/>
  <c r="AE170" i="2"/>
  <c r="AF170" i="2"/>
  <c r="AG170" i="2"/>
  <c r="AH170" i="2"/>
  <c r="AI170" i="2"/>
  <c r="AJ170" i="2"/>
  <c r="AK170" i="2"/>
  <c r="AL170" i="2"/>
  <c r="AM170" i="2"/>
  <c r="AN170" i="2"/>
  <c r="AO170" i="2"/>
  <c r="AP170" i="2"/>
  <c r="AQ170" i="2"/>
  <c r="AR170" i="2"/>
  <c r="AS170" i="2"/>
  <c r="AT170" i="2"/>
  <c r="AU170" i="2"/>
  <c r="AV170" i="2"/>
  <c r="AW170" i="2"/>
  <c r="AX170" i="2"/>
  <c r="AY170" i="2"/>
  <c r="AZ170" i="2"/>
  <c r="BA170" i="2"/>
  <c r="BB170" i="2"/>
  <c r="BC170" i="2"/>
  <c r="BD170" i="2"/>
  <c r="BE170" i="2"/>
  <c r="BF170" i="2"/>
  <c r="BG170" i="2"/>
  <c r="BH170" i="2"/>
  <c r="BI170" i="2"/>
  <c r="BJ170" i="2"/>
  <c r="BK170" i="2"/>
  <c r="BL170" i="2"/>
  <c r="BM170" i="2"/>
  <c r="BN170" i="2"/>
  <c r="BO170" i="2"/>
  <c r="BP170" i="2"/>
  <c r="BQ170" i="2"/>
  <c r="BR170" i="2"/>
  <c r="BS170" i="2"/>
  <c r="BT170" i="2"/>
  <c r="BU170" i="2"/>
  <c r="BV170" i="2"/>
  <c r="BW170" i="2"/>
  <c r="BX170" i="2"/>
  <c r="BY170" i="2"/>
  <c r="BZ170" i="2"/>
  <c r="CA170" i="2"/>
  <c r="CB170" i="2"/>
  <c r="CC170" i="2"/>
  <c r="CD170" i="2"/>
  <c r="CE170" i="2"/>
  <c r="CF170" i="2"/>
  <c r="B171" i="2"/>
  <c r="C171" i="2"/>
  <c r="D171" i="2"/>
  <c r="E171" i="2"/>
  <c r="F171" i="2"/>
  <c r="G171" i="2"/>
  <c r="H171" i="2"/>
  <c r="I171" i="2"/>
  <c r="J171" i="2"/>
  <c r="K171" i="2"/>
  <c r="L171" i="2"/>
  <c r="M171" i="2"/>
  <c r="N171" i="2"/>
  <c r="O171" i="2"/>
  <c r="P171" i="2"/>
  <c r="Q171" i="2"/>
  <c r="R171" i="2"/>
  <c r="S171" i="2"/>
  <c r="T171" i="2"/>
  <c r="U171" i="2"/>
  <c r="V171" i="2"/>
  <c r="W171" i="2"/>
  <c r="X171" i="2"/>
  <c r="Y171" i="2"/>
  <c r="Z171" i="2"/>
  <c r="AA171" i="2"/>
  <c r="AB171" i="2"/>
  <c r="AC171" i="2"/>
  <c r="AD171" i="2"/>
  <c r="AE171" i="2"/>
  <c r="AF171" i="2"/>
  <c r="AG171" i="2"/>
  <c r="AH171" i="2"/>
  <c r="AI171" i="2"/>
  <c r="AJ171" i="2"/>
  <c r="AK171" i="2"/>
  <c r="AL171" i="2"/>
  <c r="AM171" i="2"/>
  <c r="AN171" i="2"/>
  <c r="AO171" i="2"/>
  <c r="AP171" i="2"/>
  <c r="AQ171" i="2"/>
  <c r="AR171" i="2"/>
  <c r="AS171" i="2"/>
  <c r="AT171" i="2"/>
  <c r="AU171" i="2"/>
  <c r="AV171" i="2"/>
  <c r="AW171" i="2"/>
  <c r="AX171" i="2"/>
  <c r="AY171" i="2"/>
  <c r="AZ171" i="2"/>
  <c r="BA171" i="2"/>
  <c r="BB171" i="2"/>
  <c r="BC171" i="2"/>
  <c r="BD171" i="2"/>
  <c r="BE171" i="2"/>
  <c r="BF171" i="2"/>
  <c r="BG171" i="2"/>
  <c r="BH171" i="2"/>
  <c r="BI171" i="2"/>
  <c r="BJ171" i="2"/>
  <c r="BK171" i="2"/>
  <c r="BL171" i="2"/>
  <c r="BM171" i="2"/>
  <c r="BN171" i="2"/>
  <c r="BO171" i="2"/>
  <c r="BP171" i="2"/>
  <c r="BQ171" i="2"/>
  <c r="BR171" i="2"/>
  <c r="BS171" i="2"/>
  <c r="BT171" i="2"/>
  <c r="BU171" i="2"/>
  <c r="BV171" i="2"/>
  <c r="BW171" i="2"/>
  <c r="BX171" i="2"/>
  <c r="BY171" i="2"/>
  <c r="BZ171" i="2"/>
  <c r="CA171" i="2"/>
  <c r="CB171" i="2"/>
  <c r="CC171" i="2"/>
  <c r="CD171" i="2"/>
  <c r="CE171" i="2"/>
  <c r="CF171" i="2"/>
  <c r="B172" i="2"/>
  <c r="C172" i="2"/>
  <c r="D172" i="2"/>
  <c r="E172" i="2"/>
  <c r="F172" i="2"/>
  <c r="G172" i="2"/>
  <c r="H172" i="2"/>
  <c r="I172" i="2"/>
  <c r="J172" i="2"/>
  <c r="K172" i="2"/>
  <c r="L172" i="2"/>
  <c r="M172" i="2"/>
  <c r="N172" i="2"/>
  <c r="O172" i="2"/>
  <c r="P172" i="2"/>
  <c r="Q172" i="2"/>
  <c r="R172" i="2"/>
  <c r="S172" i="2"/>
  <c r="T172" i="2"/>
  <c r="U172" i="2"/>
  <c r="V172" i="2"/>
  <c r="W172" i="2"/>
  <c r="X172" i="2"/>
  <c r="Y172" i="2"/>
  <c r="Z172" i="2"/>
  <c r="AA172" i="2"/>
  <c r="AB172" i="2"/>
  <c r="AC172" i="2"/>
  <c r="AD172" i="2"/>
  <c r="AE172" i="2"/>
  <c r="AF172" i="2"/>
  <c r="AG172" i="2"/>
  <c r="AH172" i="2"/>
  <c r="AI172" i="2"/>
  <c r="AJ172" i="2"/>
  <c r="AK172" i="2"/>
  <c r="AL172" i="2"/>
  <c r="AM172" i="2"/>
  <c r="AN172" i="2"/>
  <c r="AO172" i="2"/>
  <c r="AP172" i="2"/>
  <c r="AQ172" i="2"/>
  <c r="AR172" i="2"/>
  <c r="AS172" i="2"/>
  <c r="AT172" i="2"/>
  <c r="AU172" i="2"/>
  <c r="AV172" i="2"/>
  <c r="AW172" i="2"/>
  <c r="AX172" i="2"/>
  <c r="AY172" i="2"/>
  <c r="AZ172" i="2"/>
  <c r="BA172" i="2"/>
  <c r="BB172" i="2"/>
  <c r="BC172" i="2"/>
  <c r="BD172" i="2"/>
  <c r="BE172" i="2"/>
  <c r="BF172" i="2"/>
  <c r="BG172" i="2"/>
  <c r="BH172" i="2"/>
  <c r="BI172" i="2"/>
  <c r="BJ172" i="2"/>
  <c r="BK172" i="2"/>
  <c r="BL172" i="2"/>
  <c r="BM172" i="2"/>
  <c r="BN172" i="2"/>
  <c r="BO172" i="2"/>
  <c r="BP172" i="2"/>
  <c r="BQ172" i="2"/>
  <c r="BR172" i="2"/>
  <c r="BS172" i="2"/>
  <c r="BT172" i="2"/>
  <c r="BU172" i="2"/>
  <c r="BV172" i="2"/>
  <c r="BW172" i="2"/>
  <c r="BX172" i="2"/>
  <c r="BY172" i="2"/>
  <c r="BZ172" i="2"/>
  <c r="CA172" i="2"/>
  <c r="CB172" i="2"/>
  <c r="CC172" i="2"/>
  <c r="CD172" i="2"/>
  <c r="CE172" i="2"/>
  <c r="CF172" i="2"/>
  <c r="B173" i="2"/>
  <c r="C173" i="2"/>
  <c r="D173" i="2"/>
  <c r="E173" i="2"/>
  <c r="F173" i="2"/>
  <c r="G173" i="2"/>
  <c r="H173" i="2"/>
  <c r="I173" i="2"/>
  <c r="J173" i="2"/>
  <c r="K173" i="2"/>
  <c r="L173" i="2"/>
  <c r="M173" i="2"/>
  <c r="N173" i="2"/>
  <c r="O173" i="2"/>
  <c r="P173" i="2"/>
  <c r="Q173" i="2"/>
  <c r="R173" i="2"/>
  <c r="S173" i="2"/>
  <c r="T173" i="2"/>
  <c r="U173" i="2"/>
  <c r="V173" i="2"/>
  <c r="W173" i="2"/>
  <c r="X173" i="2"/>
  <c r="Y173" i="2"/>
  <c r="Z173" i="2"/>
  <c r="AA173" i="2"/>
  <c r="AB173" i="2"/>
  <c r="AC173" i="2"/>
  <c r="AD173" i="2"/>
  <c r="AE173" i="2"/>
  <c r="AF173" i="2"/>
  <c r="AG173" i="2"/>
  <c r="AH173" i="2"/>
  <c r="AI173" i="2"/>
  <c r="AJ173" i="2"/>
  <c r="AK173" i="2"/>
  <c r="AL173" i="2"/>
  <c r="AM173" i="2"/>
  <c r="AN173" i="2"/>
  <c r="AO173" i="2"/>
  <c r="AP173" i="2"/>
  <c r="AQ173" i="2"/>
  <c r="AR173" i="2"/>
  <c r="AS173" i="2"/>
  <c r="AT173" i="2"/>
  <c r="AU173" i="2"/>
  <c r="AV173" i="2"/>
  <c r="AW173" i="2"/>
  <c r="AX173" i="2"/>
  <c r="AY173" i="2"/>
  <c r="AZ173" i="2"/>
  <c r="BA173" i="2"/>
  <c r="BB173" i="2"/>
  <c r="BC173" i="2"/>
  <c r="BD173" i="2"/>
  <c r="BE173" i="2"/>
  <c r="BF173" i="2"/>
  <c r="BG173" i="2"/>
  <c r="BH173" i="2"/>
  <c r="BI173" i="2"/>
  <c r="BJ173" i="2"/>
  <c r="BK173" i="2"/>
  <c r="BL173" i="2"/>
  <c r="BM173" i="2"/>
  <c r="BN173" i="2"/>
  <c r="BO173" i="2"/>
  <c r="BP173" i="2"/>
  <c r="BQ173" i="2"/>
  <c r="BR173" i="2"/>
  <c r="BS173" i="2"/>
  <c r="BT173" i="2"/>
  <c r="BU173" i="2"/>
  <c r="BV173" i="2"/>
  <c r="BW173" i="2"/>
  <c r="BX173" i="2"/>
  <c r="BY173" i="2"/>
  <c r="BZ173" i="2"/>
  <c r="CA173" i="2"/>
  <c r="CB173" i="2"/>
  <c r="CC173" i="2"/>
  <c r="CD173" i="2"/>
  <c r="CE173" i="2"/>
  <c r="CF173" i="2"/>
  <c r="B174" i="2"/>
  <c r="C174" i="2"/>
  <c r="D174" i="2"/>
  <c r="E174" i="2"/>
  <c r="F174" i="2"/>
  <c r="G174" i="2"/>
  <c r="H174" i="2"/>
  <c r="I174" i="2"/>
  <c r="J174" i="2"/>
  <c r="K174" i="2"/>
  <c r="L174" i="2"/>
  <c r="M174" i="2"/>
  <c r="N174" i="2"/>
  <c r="O174" i="2"/>
  <c r="P174" i="2"/>
  <c r="Q174" i="2"/>
  <c r="R174" i="2"/>
  <c r="S174" i="2"/>
  <c r="T174" i="2"/>
  <c r="U174" i="2"/>
  <c r="V174" i="2"/>
  <c r="W174" i="2"/>
  <c r="X174" i="2"/>
  <c r="Y174" i="2"/>
  <c r="Z174" i="2"/>
  <c r="AA174" i="2"/>
  <c r="AB174" i="2"/>
  <c r="AC174" i="2"/>
  <c r="AD174" i="2"/>
  <c r="AE174" i="2"/>
  <c r="AF174" i="2"/>
  <c r="AG174" i="2"/>
  <c r="AH174" i="2"/>
  <c r="AI174" i="2"/>
  <c r="AJ174" i="2"/>
  <c r="AK174" i="2"/>
  <c r="AL174" i="2"/>
  <c r="AM174" i="2"/>
  <c r="AN174" i="2"/>
  <c r="AO174" i="2"/>
  <c r="AP174" i="2"/>
  <c r="AQ174" i="2"/>
  <c r="AR174" i="2"/>
  <c r="AS174" i="2"/>
  <c r="AT174" i="2"/>
  <c r="AU174" i="2"/>
  <c r="AV174" i="2"/>
  <c r="AW174" i="2"/>
  <c r="AX174" i="2"/>
  <c r="AY174" i="2"/>
  <c r="AZ174" i="2"/>
  <c r="BA174" i="2"/>
  <c r="BB174" i="2"/>
  <c r="BC174" i="2"/>
  <c r="BD174" i="2"/>
  <c r="BE174" i="2"/>
  <c r="BF174" i="2"/>
  <c r="BG174" i="2"/>
  <c r="BH174" i="2"/>
  <c r="BI174" i="2"/>
  <c r="BJ174" i="2"/>
  <c r="BK174" i="2"/>
  <c r="BL174" i="2"/>
  <c r="BM174" i="2"/>
  <c r="BN174" i="2"/>
  <c r="BO174" i="2"/>
  <c r="BP174" i="2"/>
  <c r="BQ174" i="2"/>
  <c r="BR174" i="2"/>
  <c r="BS174" i="2"/>
  <c r="BT174" i="2"/>
  <c r="BU174" i="2"/>
  <c r="BV174" i="2"/>
  <c r="BW174" i="2"/>
  <c r="BX174" i="2"/>
  <c r="BY174" i="2"/>
  <c r="BZ174" i="2"/>
  <c r="CA174" i="2"/>
  <c r="CB174" i="2"/>
  <c r="CC174" i="2"/>
  <c r="CD174" i="2"/>
  <c r="CE174" i="2"/>
  <c r="CF174" i="2"/>
  <c r="B175" i="2"/>
  <c r="C175" i="2"/>
  <c r="D175" i="2"/>
  <c r="E175" i="2"/>
  <c r="F175" i="2"/>
  <c r="G175" i="2"/>
  <c r="H175" i="2"/>
  <c r="I175" i="2"/>
  <c r="J175" i="2"/>
  <c r="K175" i="2"/>
  <c r="L175" i="2"/>
  <c r="M175" i="2"/>
  <c r="N175" i="2"/>
  <c r="O175" i="2"/>
  <c r="P175" i="2"/>
  <c r="Q175" i="2"/>
  <c r="R175" i="2"/>
  <c r="S175" i="2"/>
  <c r="T175" i="2"/>
  <c r="U175" i="2"/>
  <c r="V175" i="2"/>
  <c r="W175" i="2"/>
  <c r="X175" i="2"/>
  <c r="Y175" i="2"/>
  <c r="Z175" i="2"/>
  <c r="AA175" i="2"/>
  <c r="AB175" i="2"/>
  <c r="AC175" i="2"/>
  <c r="AD175" i="2"/>
  <c r="AE175" i="2"/>
  <c r="AF175" i="2"/>
  <c r="AG175" i="2"/>
  <c r="AH175" i="2"/>
  <c r="AI175" i="2"/>
  <c r="AJ175" i="2"/>
  <c r="AK175" i="2"/>
  <c r="AL175" i="2"/>
  <c r="AM175" i="2"/>
  <c r="AN175" i="2"/>
  <c r="AO175" i="2"/>
  <c r="AP175" i="2"/>
  <c r="AQ175" i="2"/>
  <c r="AR175" i="2"/>
  <c r="AS175" i="2"/>
  <c r="AT175" i="2"/>
  <c r="AU175" i="2"/>
  <c r="AV175" i="2"/>
  <c r="AW175" i="2"/>
  <c r="AX175" i="2"/>
  <c r="AY175" i="2"/>
  <c r="AZ175" i="2"/>
  <c r="BA175" i="2"/>
  <c r="BB175" i="2"/>
  <c r="BC175" i="2"/>
  <c r="BD175" i="2"/>
  <c r="BE175" i="2"/>
  <c r="BF175" i="2"/>
  <c r="BG175" i="2"/>
  <c r="BH175" i="2"/>
  <c r="BI175" i="2"/>
  <c r="BJ175" i="2"/>
  <c r="BK175" i="2"/>
  <c r="BL175" i="2"/>
  <c r="BM175" i="2"/>
  <c r="BN175" i="2"/>
  <c r="BO175" i="2"/>
  <c r="BP175" i="2"/>
  <c r="BQ175" i="2"/>
  <c r="BR175" i="2"/>
  <c r="BS175" i="2"/>
  <c r="BT175" i="2"/>
  <c r="BU175" i="2"/>
  <c r="BV175" i="2"/>
  <c r="BW175" i="2"/>
  <c r="BX175" i="2"/>
  <c r="BY175" i="2"/>
  <c r="BZ175" i="2"/>
  <c r="CA175" i="2"/>
  <c r="CB175" i="2"/>
  <c r="CC175" i="2"/>
  <c r="CD175" i="2"/>
  <c r="CE175" i="2"/>
  <c r="CF175" i="2"/>
  <c r="B176" i="2"/>
  <c r="C176" i="2"/>
  <c r="D176" i="2"/>
  <c r="E176" i="2"/>
  <c r="F176" i="2"/>
  <c r="G176" i="2"/>
  <c r="H176" i="2"/>
  <c r="I176" i="2"/>
  <c r="J176" i="2"/>
  <c r="K176" i="2"/>
  <c r="L176" i="2"/>
  <c r="M176" i="2"/>
  <c r="N176" i="2"/>
  <c r="O176" i="2"/>
  <c r="P176" i="2"/>
  <c r="Q176" i="2"/>
  <c r="R176" i="2"/>
  <c r="S176" i="2"/>
  <c r="T176" i="2"/>
  <c r="U176" i="2"/>
  <c r="V176" i="2"/>
  <c r="W176" i="2"/>
  <c r="X176" i="2"/>
  <c r="Y176" i="2"/>
  <c r="Z176" i="2"/>
  <c r="AA176" i="2"/>
  <c r="AB176" i="2"/>
  <c r="AC176" i="2"/>
  <c r="AD176" i="2"/>
  <c r="AE176" i="2"/>
  <c r="AF176" i="2"/>
  <c r="AG176" i="2"/>
  <c r="AH176" i="2"/>
  <c r="AI176" i="2"/>
  <c r="AJ176" i="2"/>
  <c r="AK176" i="2"/>
  <c r="AL176" i="2"/>
  <c r="AM176" i="2"/>
  <c r="AN176" i="2"/>
  <c r="AO176" i="2"/>
  <c r="AP176" i="2"/>
  <c r="AQ176" i="2"/>
  <c r="AR176" i="2"/>
  <c r="AS176" i="2"/>
  <c r="AT176" i="2"/>
  <c r="AU176" i="2"/>
  <c r="AV176" i="2"/>
  <c r="AW176" i="2"/>
  <c r="AX176" i="2"/>
  <c r="AY176" i="2"/>
  <c r="AZ176" i="2"/>
  <c r="BA176" i="2"/>
  <c r="BB176" i="2"/>
  <c r="BC176" i="2"/>
  <c r="BD176" i="2"/>
  <c r="BE176" i="2"/>
  <c r="BF176" i="2"/>
  <c r="BG176" i="2"/>
  <c r="BH176" i="2"/>
  <c r="BI176" i="2"/>
  <c r="BJ176" i="2"/>
  <c r="BK176" i="2"/>
  <c r="BL176" i="2"/>
  <c r="BM176" i="2"/>
  <c r="BN176" i="2"/>
  <c r="BO176" i="2"/>
  <c r="BP176" i="2"/>
  <c r="BQ176" i="2"/>
  <c r="BR176" i="2"/>
  <c r="BS176" i="2"/>
  <c r="BT176" i="2"/>
  <c r="BU176" i="2"/>
  <c r="BV176" i="2"/>
  <c r="BW176" i="2"/>
  <c r="BX176" i="2"/>
  <c r="BY176" i="2"/>
  <c r="BZ176" i="2"/>
  <c r="CA176" i="2"/>
  <c r="CB176" i="2"/>
  <c r="CC176" i="2"/>
  <c r="CD176" i="2"/>
  <c r="CE176" i="2"/>
  <c r="CF176" i="2"/>
  <c r="B177" i="2"/>
  <c r="C177" i="2"/>
  <c r="D177" i="2"/>
  <c r="E177" i="2"/>
  <c r="F177" i="2"/>
  <c r="G177" i="2"/>
  <c r="H177" i="2"/>
  <c r="I177" i="2"/>
  <c r="J177" i="2"/>
  <c r="K177" i="2"/>
  <c r="L177" i="2"/>
  <c r="M177" i="2"/>
  <c r="N177" i="2"/>
  <c r="O177" i="2"/>
  <c r="P177" i="2"/>
  <c r="Q177" i="2"/>
  <c r="R177" i="2"/>
  <c r="S177" i="2"/>
  <c r="T177" i="2"/>
  <c r="U177" i="2"/>
  <c r="V177" i="2"/>
  <c r="W177" i="2"/>
  <c r="X177" i="2"/>
  <c r="Y177" i="2"/>
  <c r="Z177" i="2"/>
  <c r="AA177" i="2"/>
  <c r="AB177" i="2"/>
  <c r="AC177" i="2"/>
  <c r="AD177" i="2"/>
  <c r="AE177" i="2"/>
  <c r="AF177" i="2"/>
  <c r="AG177" i="2"/>
  <c r="AH177" i="2"/>
  <c r="AI177" i="2"/>
  <c r="AJ177" i="2"/>
  <c r="AK177" i="2"/>
  <c r="AL177" i="2"/>
  <c r="AM177" i="2"/>
  <c r="AN177" i="2"/>
  <c r="AO177" i="2"/>
  <c r="AP177" i="2"/>
  <c r="AQ177" i="2"/>
  <c r="AR177" i="2"/>
  <c r="AS177" i="2"/>
  <c r="AT177" i="2"/>
  <c r="AU177" i="2"/>
  <c r="AV177" i="2"/>
  <c r="AW177" i="2"/>
  <c r="AX177" i="2"/>
  <c r="AY177" i="2"/>
  <c r="AZ177" i="2"/>
  <c r="BA177" i="2"/>
  <c r="BB177" i="2"/>
  <c r="BC177" i="2"/>
  <c r="BD177" i="2"/>
  <c r="BE177" i="2"/>
  <c r="BF177" i="2"/>
  <c r="BG177" i="2"/>
  <c r="BH177" i="2"/>
  <c r="BI177" i="2"/>
  <c r="BJ177" i="2"/>
  <c r="BK177" i="2"/>
  <c r="BL177" i="2"/>
  <c r="BM177" i="2"/>
  <c r="BN177" i="2"/>
  <c r="BO177" i="2"/>
  <c r="BP177" i="2"/>
  <c r="BQ177" i="2"/>
  <c r="BR177" i="2"/>
  <c r="BS177" i="2"/>
  <c r="BT177" i="2"/>
  <c r="BU177" i="2"/>
  <c r="BV177" i="2"/>
  <c r="BW177" i="2"/>
  <c r="BX177" i="2"/>
  <c r="BY177" i="2"/>
  <c r="BZ177" i="2"/>
  <c r="CA177" i="2"/>
  <c r="CB177" i="2"/>
  <c r="CC177" i="2"/>
  <c r="CD177" i="2"/>
  <c r="CE177" i="2"/>
  <c r="CF177" i="2"/>
  <c r="B178" i="2"/>
  <c r="C178" i="2"/>
  <c r="D178" i="2"/>
  <c r="E178" i="2"/>
  <c r="F178" i="2"/>
  <c r="G178" i="2"/>
  <c r="H178" i="2"/>
  <c r="I178" i="2"/>
  <c r="J178" i="2"/>
  <c r="K178" i="2"/>
  <c r="L178" i="2"/>
  <c r="M178" i="2"/>
  <c r="N178" i="2"/>
  <c r="O178" i="2"/>
  <c r="P178" i="2"/>
  <c r="Q178" i="2"/>
  <c r="R178" i="2"/>
  <c r="S178" i="2"/>
  <c r="T178" i="2"/>
  <c r="U178" i="2"/>
  <c r="V178" i="2"/>
  <c r="W178" i="2"/>
  <c r="X178" i="2"/>
  <c r="Y178" i="2"/>
  <c r="Z178" i="2"/>
  <c r="AA178" i="2"/>
  <c r="AB178" i="2"/>
  <c r="AC178" i="2"/>
  <c r="AD178" i="2"/>
  <c r="AE178" i="2"/>
  <c r="AF178" i="2"/>
  <c r="AG178" i="2"/>
  <c r="AH178" i="2"/>
  <c r="AI178" i="2"/>
  <c r="AJ178" i="2"/>
  <c r="AK178" i="2"/>
  <c r="AL178" i="2"/>
  <c r="AM178" i="2"/>
  <c r="AN178" i="2"/>
  <c r="AO178" i="2"/>
  <c r="AP178" i="2"/>
  <c r="AQ178" i="2"/>
  <c r="AR178" i="2"/>
  <c r="AS178" i="2"/>
  <c r="AT178" i="2"/>
  <c r="AU178" i="2"/>
  <c r="AV178" i="2"/>
  <c r="AW178" i="2"/>
  <c r="AX178" i="2"/>
  <c r="AY178" i="2"/>
  <c r="AZ178" i="2"/>
  <c r="BA178" i="2"/>
  <c r="BB178" i="2"/>
  <c r="BC178" i="2"/>
  <c r="BD178" i="2"/>
  <c r="BE178" i="2"/>
  <c r="BF178" i="2"/>
  <c r="BG178" i="2"/>
  <c r="BH178" i="2"/>
  <c r="BI178" i="2"/>
  <c r="BJ178" i="2"/>
  <c r="BK178" i="2"/>
  <c r="BL178" i="2"/>
  <c r="BM178" i="2"/>
  <c r="BN178" i="2"/>
  <c r="BO178" i="2"/>
  <c r="BP178" i="2"/>
  <c r="BQ178" i="2"/>
  <c r="BR178" i="2"/>
  <c r="BS178" i="2"/>
  <c r="BT178" i="2"/>
  <c r="BU178" i="2"/>
  <c r="BV178" i="2"/>
  <c r="BW178" i="2"/>
  <c r="BX178" i="2"/>
  <c r="BY178" i="2"/>
  <c r="BZ178" i="2"/>
  <c r="CA178" i="2"/>
  <c r="CB178" i="2"/>
  <c r="CC178" i="2"/>
  <c r="CD178" i="2"/>
  <c r="CE178" i="2"/>
  <c r="CF178" i="2"/>
  <c r="B179" i="2"/>
  <c r="C179" i="2"/>
  <c r="D179" i="2"/>
  <c r="E179" i="2"/>
  <c r="F179" i="2"/>
  <c r="G179" i="2"/>
  <c r="H179" i="2"/>
  <c r="I179" i="2"/>
  <c r="J179" i="2"/>
  <c r="K179" i="2"/>
  <c r="L179" i="2"/>
  <c r="M179" i="2"/>
  <c r="N179" i="2"/>
  <c r="O179" i="2"/>
  <c r="P179" i="2"/>
  <c r="Q179" i="2"/>
  <c r="R179" i="2"/>
  <c r="S179" i="2"/>
  <c r="T179" i="2"/>
  <c r="U179" i="2"/>
  <c r="V179" i="2"/>
  <c r="W179" i="2"/>
  <c r="X179" i="2"/>
  <c r="Y179" i="2"/>
  <c r="Z179" i="2"/>
  <c r="AA179" i="2"/>
  <c r="AB179" i="2"/>
  <c r="AC179" i="2"/>
  <c r="AD179" i="2"/>
  <c r="AE179" i="2"/>
  <c r="AF179" i="2"/>
  <c r="AG179" i="2"/>
  <c r="AH179" i="2"/>
  <c r="AI179" i="2"/>
  <c r="AJ179" i="2"/>
  <c r="AK179" i="2"/>
  <c r="AL179" i="2"/>
  <c r="AM179" i="2"/>
  <c r="AN179" i="2"/>
  <c r="AO179" i="2"/>
  <c r="AP179" i="2"/>
  <c r="AQ179" i="2"/>
  <c r="AR179" i="2"/>
  <c r="AS179" i="2"/>
  <c r="AT179" i="2"/>
  <c r="AU179" i="2"/>
  <c r="AV179" i="2"/>
  <c r="AW179" i="2"/>
  <c r="AX179" i="2"/>
  <c r="AY179" i="2"/>
  <c r="AZ179" i="2"/>
  <c r="BA179" i="2"/>
  <c r="BB179" i="2"/>
  <c r="BC179" i="2"/>
  <c r="BD179" i="2"/>
  <c r="BE179" i="2"/>
  <c r="BF179" i="2"/>
  <c r="BG179" i="2"/>
  <c r="BH179" i="2"/>
  <c r="BI179" i="2"/>
  <c r="BJ179" i="2"/>
  <c r="BK179" i="2"/>
  <c r="BL179" i="2"/>
  <c r="BM179" i="2"/>
  <c r="BN179" i="2"/>
  <c r="BO179" i="2"/>
  <c r="BP179" i="2"/>
  <c r="BQ179" i="2"/>
  <c r="BR179" i="2"/>
  <c r="BS179" i="2"/>
  <c r="BT179" i="2"/>
  <c r="BU179" i="2"/>
  <c r="BV179" i="2"/>
  <c r="BW179" i="2"/>
  <c r="BX179" i="2"/>
  <c r="BY179" i="2"/>
  <c r="BZ179" i="2"/>
  <c r="CA179" i="2"/>
  <c r="CB179" i="2"/>
  <c r="CC179" i="2"/>
  <c r="CD179" i="2"/>
  <c r="CE179" i="2"/>
  <c r="CF179" i="2"/>
  <c r="B180" i="2"/>
  <c r="C180" i="2"/>
  <c r="D180" i="2"/>
  <c r="E180" i="2"/>
  <c r="F180" i="2"/>
  <c r="G180" i="2"/>
  <c r="H180" i="2"/>
  <c r="I180" i="2"/>
  <c r="J180" i="2"/>
  <c r="K180" i="2"/>
  <c r="L180" i="2"/>
  <c r="M180" i="2"/>
  <c r="N180" i="2"/>
  <c r="O180" i="2"/>
  <c r="P180" i="2"/>
  <c r="Q180" i="2"/>
  <c r="R180" i="2"/>
  <c r="S180" i="2"/>
  <c r="T180" i="2"/>
  <c r="U180" i="2"/>
  <c r="V180" i="2"/>
  <c r="W180" i="2"/>
  <c r="X180" i="2"/>
  <c r="Y180" i="2"/>
  <c r="Z180" i="2"/>
  <c r="AA180" i="2"/>
  <c r="AB180" i="2"/>
  <c r="AC180" i="2"/>
  <c r="AD180" i="2"/>
  <c r="AE180" i="2"/>
  <c r="AF180" i="2"/>
  <c r="AG180" i="2"/>
  <c r="AH180" i="2"/>
  <c r="AI180" i="2"/>
  <c r="AJ180" i="2"/>
  <c r="AK180" i="2"/>
  <c r="AL180" i="2"/>
  <c r="AM180" i="2"/>
  <c r="AN180" i="2"/>
  <c r="AO180" i="2"/>
  <c r="AP180" i="2"/>
  <c r="AQ180" i="2"/>
  <c r="AR180" i="2"/>
  <c r="AS180" i="2"/>
  <c r="AT180" i="2"/>
  <c r="AU180" i="2"/>
  <c r="AV180" i="2"/>
  <c r="AW180" i="2"/>
  <c r="AX180" i="2"/>
  <c r="AY180" i="2"/>
  <c r="AZ180" i="2"/>
  <c r="BA180" i="2"/>
  <c r="BB180" i="2"/>
  <c r="BC180" i="2"/>
  <c r="BD180" i="2"/>
  <c r="BE180" i="2"/>
  <c r="BF180" i="2"/>
  <c r="BG180" i="2"/>
  <c r="BH180" i="2"/>
  <c r="BI180" i="2"/>
  <c r="BJ180" i="2"/>
  <c r="BK180" i="2"/>
  <c r="BL180" i="2"/>
  <c r="BM180" i="2"/>
  <c r="BN180" i="2"/>
  <c r="BO180" i="2"/>
  <c r="BP180" i="2"/>
  <c r="BQ180" i="2"/>
  <c r="BR180" i="2"/>
  <c r="BS180" i="2"/>
  <c r="BT180" i="2"/>
  <c r="BU180" i="2"/>
  <c r="BV180" i="2"/>
  <c r="BW180" i="2"/>
  <c r="BX180" i="2"/>
  <c r="BY180" i="2"/>
  <c r="BZ180" i="2"/>
  <c r="CA180" i="2"/>
  <c r="CB180" i="2"/>
  <c r="CC180" i="2"/>
  <c r="CD180" i="2"/>
  <c r="CE180" i="2"/>
  <c r="CF180" i="2"/>
  <c r="B181" i="2"/>
  <c r="C181" i="2"/>
  <c r="D181" i="2"/>
  <c r="E181" i="2"/>
  <c r="F181" i="2"/>
  <c r="G181" i="2"/>
  <c r="H181" i="2"/>
  <c r="I181" i="2"/>
  <c r="J181" i="2"/>
  <c r="K181" i="2"/>
  <c r="L181" i="2"/>
  <c r="M181" i="2"/>
  <c r="N181" i="2"/>
  <c r="O181" i="2"/>
  <c r="P181" i="2"/>
  <c r="Q181" i="2"/>
  <c r="R181" i="2"/>
  <c r="S181" i="2"/>
  <c r="T181" i="2"/>
  <c r="U181" i="2"/>
  <c r="V181" i="2"/>
  <c r="W181" i="2"/>
  <c r="X181" i="2"/>
  <c r="Y181" i="2"/>
  <c r="Z181" i="2"/>
  <c r="AA181" i="2"/>
  <c r="AB181" i="2"/>
  <c r="AC181" i="2"/>
  <c r="AD181" i="2"/>
  <c r="AE181" i="2"/>
  <c r="AF181" i="2"/>
  <c r="AG181" i="2"/>
  <c r="AH181" i="2"/>
  <c r="AI181" i="2"/>
  <c r="AJ181" i="2"/>
  <c r="AK181" i="2"/>
  <c r="AL181" i="2"/>
  <c r="AM181" i="2"/>
  <c r="AN181" i="2"/>
  <c r="AO181" i="2"/>
  <c r="AP181" i="2"/>
  <c r="AQ181" i="2"/>
  <c r="AR181" i="2"/>
  <c r="AS181" i="2"/>
  <c r="AT181" i="2"/>
  <c r="AU181" i="2"/>
  <c r="AV181" i="2"/>
  <c r="AW181" i="2"/>
  <c r="AX181" i="2"/>
  <c r="AY181" i="2"/>
  <c r="AZ181" i="2"/>
  <c r="BA181" i="2"/>
  <c r="BB181" i="2"/>
  <c r="BC181" i="2"/>
  <c r="BD181" i="2"/>
  <c r="BE181" i="2"/>
  <c r="BF181" i="2"/>
  <c r="BG181" i="2"/>
  <c r="BH181" i="2"/>
  <c r="BI181" i="2"/>
  <c r="BJ181" i="2"/>
  <c r="BK181" i="2"/>
  <c r="BL181" i="2"/>
  <c r="BM181" i="2"/>
  <c r="BN181" i="2"/>
  <c r="BO181" i="2"/>
  <c r="BP181" i="2"/>
  <c r="BQ181" i="2"/>
  <c r="BR181" i="2"/>
  <c r="BS181" i="2"/>
  <c r="BT181" i="2"/>
  <c r="BU181" i="2"/>
  <c r="BV181" i="2"/>
  <c r="BW181" i="2"/>
  <c r="BX181" i="2"/>
  <c r="BY181" i="2"/>
  <c r="BZ181" i="2"/>
  <c r="CA181" i="2"/>
  <c r="CB181" i="2"/>
  <c r="CC181" i="2"/>
  <c r="CD181" i="2"/>
  <c r="CE181" i="2"/>
  <c r="CF181" i="2"/>
  <c r="B182" i="2"/>
  <c r="C182" i="2"/>
  <c r="D182" i="2"/>
  <c r="E182" i="2"/>
  <c r="F182" i="2"/>
  <c r="G182" i="2"/>
  <c r="H182" i="2"/>
  <c r="I182" i="2"/>
  <c r="J182" i="2"/>
  <c r="K182" i="2"/>
  <c r="L182" i="2"/>
  <c r="M182" i="2"/>
  <c r="N182" i="2"/>
  <c r="O182" i="2"/>
  <c r="P182" i="2"/>
  <c r="Q182" i="2"/>
  <c r="R182" i="2"/>
  <c r="S182" i="2"/>
  <c r="T182" i="2"/>
  <c r="U182" i="2"/>
  <c r="V182" i="2"/>
  <c r="W182" i="2"/>
  <c r="X182" i="2"/>
  <c r="Y182" i="2"/>
  <c r="Z182" i="2"/>
  <c r="AA182" i="2"/>
  <c r="AB182" i="2"/>
  <c r="AC182" i="2"/>
  <c r="AD182" i="2"/>
  <c r="AE182" i="2"/>
  <c r="AF182" i="2"/>
  <c r="AG182" i="2"/>
  <c r="AH182" i="2"/>
  <c r="AI182" i="2"/>
  <c r="AJ182" i="2"/>
  <c r="AK182" i="2"/>
  <c r="AL182" i="2"/>
  <c r="AM182" i="2"/>
  <c r="AN182" i="2"/>
  <c r="AO182" i="2"/>
  <c r="AP182" i="2"/>
  <c r="AQ182" i="2"/>
  <c r="AR182" i="2"/>
  <c r="AS182" i="2"/>
  <c r="AT182" i="2"/>
  <c r="AU182" i="2"/>
  <c r="AV182" i="2"/>
  <c r="AW182" i="2"/>
  <c r="AX182" i="2"/>
  <c r="AY182" i="2"/>
  <c r="AZ182" i="2"/>
  <c r="BA182" i="2"/>
  <c r="BB182" i="2"/>
  <c r="BC182" i="2"/>
  <c r="BD182" i="2"/>
  <c r="BE182" i="2"/>
  <c r="BF182" i="2"/>
  <c r="BG182" i="2"/>
  <c r="BH182" i="2"/>
  <c r="BI182" i="2"/>
  <c r="BJ182" i="2"/>
  <c r="BK182" i="2"/>
  <c r="BL182" i="2"/>
  <c r="BM182" i="2"/>
  <c r="BN182" i="2"/>
  <c r="BO182" i="2"/>
  <c r="BP182" i="2"/>
  <c r="BQ182" i="2"/>
  <c r="BR182" i="2"/>
  <c r="BS182" i="2"/>
  <c r="BT182" i="2"/>
  <c r="BU182" i="2"/>
  <c r="BV182" i="2"/>
  <c r="BW182" i="2"/>
  <c r="BX182" i="2"/>
  <c r="BY182" i="2"/>
  <c r="BZ182" i="2"/>
  <c r="CA182" i="2"/>
  <c r="CB182" i="2"/>
  <c r="CC182" i="2"/>
  <c r="CD182" i="2"/>
  <c r="CE182" i="2"/>
  <c r="CF182" i="2"/>
  <c r="B183" i="2"/>
  <c r="C183" i="2"/>
  <c r="D183" i="2"/>
  <c r="E183" i="2"/>
  <c r="F183" i="2"/>
  <c r="G183" i="2"/>
  <c r="H183" i="2"/>
  <c r="I183" i="2"/>
  <c r="J183" i="2"/>
  <c r="K183" i="2"/>
  <c r="L183" i="2"/>
  <c r="M183" i="2"/>
  <c r="N183" i="2"/>
  <c r="O183" i="2"/>
  <c r="P183" i="2"/>
  <c r="Q183" i="2"/>
  <c r="R183" i="2"/>
  <c r="S183" i="2"/>
  <c r="T183" i="2"/>
  <c r="U183" i="2"/>
  <c r="V183" i="2"/>
  <c r="W183" i="2"/>
  <c r="X183" i="2"/>
  <c r="Y183" i="2"/>
  <c r="Z183" i="2"/>
  <c r="AA183" i="2"/>
  <c r="AB183" i="2"/>
  <c r="AC183" i="2"/>
  <c r="AD183" i="2"/>
  <c r="AE183" i="2"/>
  <c r="AF183" i="2"/>
  <c r="AG183" i="2"/>
  <c r="AH183" i="2"/>
  <c r="AI183" i="2"/>
  <c r="AJ183" i="2"/>
  <c r="AK183" i="2"/>
  <c r="AL183" i="2"/>
  <c r="AM183" i="2"/>
  <c r="AN183" i="2"/>
  <c r="AO183" i="2"/>
  <c r="AP183" i="2"/>
  <c r="AQ183" i="2"/>
  <c r="AR183" i="2"/>
  <c r="AS183" i="2"/>
  <c r="AT183" i="2"/>
  <c r="AU183" i="2"/>
  <c r="AV183" i="2"/>
  <c r="AW183" i="2"/>
  <c r="AX183" i="2"/>
  <c r="AY183" i="2"/>
  <c r="AZ183" i="2"/>
  <c r="BA183" i="2"/>
  <c r="BB183" i="2"/>
  <c r="BC183" i="2"/>
  <c r="BD183" i="2"/>
  <c r="BE183" i="2"/>
  <c r="BF183" i="2"/>
  <c r="BG183" i="2"/>
  <c r="BH183" i="2"/>
  <c r="BI183" i="2"/>
  <c r="BJ183" i="2"/>
  <c r="BK183" i="2"/>
  <c r="BL183" i="2"/>
  <c r="BM183" i="2"/>
  <c r="BN183" i="2"/>
  <c r="BO183" i="2"/>
  <c r="BP183" i="2"/>
  <c r="BQ183" i="2"/>
  <c r="BR183" i="2"/>
  <c r="BS183" i="2"/>
  <c r="BT183" i="2"/>
  <c r="BU183" i="2"/>
  <c r="BV183" i="2"/>
  <c r="BW183" i="2"/>
  <c r="BX183" i="2"/>
  <c r="BY183" i="2"/>
  <c r="BZ183" i="2"/>
  <c r="CA183" i="2"/>
  <c r="CB183" i="2"/>
  <c r="CC183" i="2"/>
  <c r="CD183" i="2"/>
  <c r="CE183" i="2"/>
  <c r="CF183" i="2"/>
  <c r="B184" i="2"/>
  <c r="C184" i="2"/>
  <c r="D184" i="2"/>
  <c r="E184" i="2"/>
  <c r="F184" i="2"/>
  <c r="G184" i="2"/>
  <c r="H184" i="2"/>
  <c r="I184" i="2"/>
  <c r="J184" i="2"/>
  <c r="K184" i="2"/>
  <c r="L184" i="2"/>
  <c r="M184" i="2"/>
  <c r="N184" i="2"/>
  <c r="O184" i="2"/>
  <c r="P184" i="2"/>
  <c r="Q184" i="2"/>
  <c r="R184" i="2"/>
  <c r="S184" i="2"/>
  <c r="T184" i="2"/>
  <c r="U184" i="2"/>
  <c r="V184" i="2"/>
  <c r="W184" i="2"/>
  <c r="X184" i="2"/>
  <c r="Y184" i="2"/>
  <c r="Z184" i="2"/>
  <c r="AA184" i="2"/>
  <c r="AB184" i="2"/>
  <c r="AC184" i="2"/>
  <c r="AD184" i="2"/>
  <c r="AE184" i="2"/>
  <c r="AF184" i="2"/>
  <c r="AG184" i="2"/>
  <c r="AH184" i="2"/>
  <c r="AI184" i="2"/>
  <c r="AJ184" i="2"/>
  <c r="AK184" i="2"/>
  <c r="AL184" i="2"/>
  <c r="AM184" i="2"/>
  <c r="AN184" i="2"/>
  <c r="AO184" i="2"/>
  <c r="AP184" i="2"/>
  <c r="AQ184" i="2"/>
  <c r="AR184" i="2"/>
  <c r="AS184" i="2"/>
  <c r="AT184" i="2"/>
  <c r="AU184" i="2"/>
  <c r="AV184" i="2"/>
  <c r="AW184" i="2"/>
  <c r="AX184" i="2"/>
  <c r="AY184" i="2"/>
  <c r="AZ184" i="2"/>
  <c r="BA184" i="2"/>
  <c r="BB184" i="2"/>
  <c r="BC184" i="2"/>
  <c r="BD184" i="2"/>
  <c r="BE184" i="2"/>
  <c r="BF184" i="2"/>
  <c r="BG184" i="2"/>
  <c r="BH184" i="2"/>
  <c r="BI184" i="2"/>
  <c r="BJ184" i="2"/>
  <c r="BK184" i="2"/>
  <c r="BL184" i="2"/>
  <c r="BM184" i="2"/>
  <c r="BN184" i="2"/>
  <c r="BO184" i="2"/>
  <c r="BP184" i="2"/>
  <c r="BQ184" i="2"/>
  <c r="BR184" i="2"/>
  <c r="BS184" i="2"/>
  <c r="BT184" i="2"/>
  <c r="BU184" i="2"/>
  <c r="BV184" i="2"/>
  <c r="BW184" i="2"/>
  <c r="BX184" i="2"/>
  <c r="BY184" i="2"/>
  <c r="BZ184" i="2"/>
  <c r="CA184" i="2"/>
  <c r="CB184" i="2"/>
  <c r="CC184" i="2"/>
  <c r="CD184" i="2"/>
  <c r="CE184" i="2"/>
  <c r="CF184" i="2"/>
  <c r="B185" i="2"/>
  <c r="C185" i="2"/>
  <c r="D185" i="2"/>
  <c r="E185" i="2"/>
  <c r="F185" i="2"/>
  <c r="G185" i="2"/>
  <c r="H185" i="2"/>
  <c r="I185" i="2"/>
  <c r="J185" i="2"/>
  <c r="K185" i="2"/>
  <c r="L185" i="2"/>
  <c r="M185" i="2"/>
  <c r="N185" i="2"/>
  <c r="O185" i="2"/>
  <c r="P185" i="2"/>
  <c r="Q185" i="2"/>
  <c r="R185" i="2"/>
  <c r="S185" i="2"/>
  <c r="T185" i="2"/>
  <c r="U185" i="2"/>
  <c r="V185" i="2"/>
  <c r="W185" i="2"/>
  <c r="X185" i="2"/>
  <c r="Y185" i="2"/>
  <c r="Z185" i="2"/>
  <c r="AA185" i="2"/>
  <c r="AB185" i="2"/>
  <c r="AC185" i="2"/>
  <c r="AD185" i="2"/>
  <c r="AE185" i="2"/>
  <c r="AF185" i="2"/>
  <c r="AG185" i="2"/>
  <c r="AH185" i="2"/>
  <c r="AI185" i="2"/>
  <c r="AJ185" i="2"/>
  <c r="AK185" i="2"/>
  <c r="AL185" i="2"/>
  <c r="AM185" i="2"/>
  <c r="AN185" i="2"/>
  <c r="AO185" i="2"/>
  <c r="AP185" i="2"/>
  <c r="AQ185" i="2"/>
  <c r="AR185" i="2"/>
  <c r="AS185" i="2"/>
  <c r="AT185" i="2"/>
  <c r="AU185" i="2"/>
  <c r="AV185" i="2"/>
  <c r="AW185" i="2"/>
  <c r="AX185" i="2"/>
  <c r="AY185" i="2"/>
  <c r="AZ185" i="2"/>
  <c r="BA185" i="2"/>
  <c r="BB185" i="2"/>
  <c r="BC185" i="2"/>
  <c r="BD185" i="2"/>
  <c r="BE185" i="2"/>
  <c r="BF185" i="2"/>
  <c r="BG185" i="2"/>
  <c r="BH185" i="2"/>
  <c r="BI185" i="2"/>
  <c r="BJ185" i="2"/>
  <c r="BK185" i="2"/>
  <c r="BL185" i="2"/>
  <c r="BM185" i="2"/>
  <c r="BN185" i="2"/>
  <c r="BO185" i="2"/>
  <c r="BP185" i="2"/>
  <c r="BQ185" i="2"/>
  <c r="BR185" i="2"/>
  <c r="BS185" i="2"/>
  <c r="BT185" i="2"/>
  <c r="BU185" i="2"/>
  <c r="BV185" i="2"/>
  <c r="BW185" i="2"/>
  <c r="BX185" i="2"/>
  <c r="BY185" i="2"/>
  <c r="BZ185" i="2"/>
  <c r="CA185" i="2"/>
  <c r="CB185" i="2"/>
  <c r="CC185" i="2"/>
  <c r="CD185" i="2"/>
  <c r="CE185" i="2"/>
  <c r="CF185" i="2"/>
  <c r="B186" i="2"/>
  <c r="C186" i="2"/>
  <c r="D186" i="2"/>
  <c r="E186" i="2"/>
  <c r="F186" i="2"/>
  <c r="G186" i="2"/>
  <c r="H186" i="2"/>
  <c r="I186" i="2"/>
  <c r="J186" i="2"/>
  <c r="K186" i="2"/>
  <c r="L186" i="2"/>
  <c r="M186" i="2"/>
  <c r="N186" i="2"/>
  <c r="O186" i="2"/>
  <c r="P186" i="2"/>
  <c r="Q186" i="2"/>
  <c r="R186" i="2"/>
  <c r="S186" i="2"/>
  <c r="T186" i="2"/>
  <c r="U186" i="2"/>
  <c r="V186" i="2"/>
  <c r="W186" i="2"/>
  <c r="X186" i="2"/>
  <c r="Y186" i="2"/>
  <c r="Z186" i="2"/>
  <c r="AA186" i="2"/>
  <c r="AB186" i="2"/>
  <c r="AC186" i="2"/>
  <c r="AD186" i="2"/>
  <c r="AE186" i="2"/>
  <c r="AF186" i="2"/>
  <c r="AG186" i="2"/>
  <c r="AH186" i="2"/>
  <c r="AI186" i="2"/>
  <c r="AJ186" i="2"/>
  <c r="AK186" i="2"/>
  <c r="AL186" i="2"/>
  <c r="AM186" i="2"/>
  <c r="AN186" i="2"/>
  <c r="AO186" i="2"/>
  <c r="AP186" i="2"/>
  <c r="AQ186" i="2"/>
  <c r="AR186" i="2"/>
  <c r="AS186" i="2"/>
  <c r="AT186" i="2"/>
  <c r="AU186" i="2"/>
  <c r="AV186" i="2"/>
  <c r="AW186" i="2"/>
  <c r="AX186" i="2"/>
  <c r="AY186" i="2"/>
  <c r="AZ186" i="2"/>
  <c r="BA186" i="2"/>
  <c r="BB186" i="2"/>
  <c r="BC186" i="2"/>
  <c r="BD186" i="2"/>
  <c r="BE186" i="2"/>
  <c r="BF186" i="2"/>
  <c r="BG186" i="2"/>
  <c r="BH186" i="2"/>
  <c r="BI186" i="2"/>
  <c r="BJ186" i="2"/>
  <c r="BK186" i="2"/>
  <c r="BL186" i="2"/>
  <c r="BM186" i="2"/>
  <c r="BN186" i="2"/>
  <c r="BO186" i="2"/>
  <c r="BP186" i="2"/>
  <c r="BQ186" i="2"/>
  <c r="BR186" i="2"/>
  <c r="BS186" i="2"/>
  <c r="BT186" i="2"/>
  <c r="BU186" i="2"/>
  <c r="BV186" i="2"/>
  <c r="BW186" i="2"/>
  <c r="BX186" i="2"/>
  <c r="BY186" i="2"/>
  <c r="BZ186" i="2"/>
  <c r="CA186" i="2"/>
  <c r="CB186" i="2"/>
  <c r="CC186" i="2"/>
  <c r="CD186" i="2"/>
  <c r="CE186" i="2"/>
  <c r="CF186" i="2"/>
  <c r="B187" i="2"/>
  <c r="C187" i="2"/>
  <c r="D187" i="2"/>
  <c r="E187" i="2"/>
  <c r="F187" i="2"/>
  <c r="G187" i="2"/>
  <c r="H187" i="2"/>
  <c r="I187" i="2"/>
  <c r="J187" i="2"/>
  <c r="K187" i="2"/>
  <c r="L187" i="2"/>
  <c r="M187" i="2"/>
  <c r="N187" i="2"/>
  <c r="O187" i="2"/>
  <c r="P187" i="2"/>
  <c r="Q187" i="2"/>
  <c r="R187" i="2"/>
  <c r="S187" i="2"/>
  <c r="T187" i="2"/>
  <c r="U187" i="2"/>
  <c r="V187" i="2"/>
  <c r="W187" i="2"/>
  <c r="X187" i="2"/>
  <c r="Y187" i="2"/>
  <c r="Z187" i="2"/>
  <c r="AA187" i="2"/>
  <c r="AB187" i="2"/>
  <c r="AC187" i="2"/>
  <c r="AD187" i="2"/>
  <c r="AE187" i="2"/>
  <c r="AF187" i="2"/>
  <c r="AG187" i="2"/>
  <c r="AH187" i="2"/>
  <c r="AI187" i="2"/>
  <c r="AJ187" i="2"/>
  <c r="AK187" i="2"/>
  <c r="AL187" i="2"/>
  <c r="AM187" i="2"/>
  <c r="AN187" i="2"/>
  <c r="AO187" i="2"/>
  <c r="AP187" i="2"/>
  <c r="AQ187" i="2"/>
  <c r="AR187" i="2"/>
  <c r="AS187" i="2"/>
  <c r="AT187" i="2"/>
  <c r="AU187" i="2"/>
  <c r="AV187" i="2"/>
  <c r="AW187" i="2"/>
  <c r="AX187" i="2"/>
  <c r="AY187" i="2"/>
  <c r="AZ187" i="2"/>
  <c r="BA187" i="2"/>
  <c r="BB187" i="2"/>
  <c r="BC187" i="2"/>
  <c r="BD187" i="2"/>
  <c r="BE187" i="2"/>
  <c r="BF187" i="2"/>
  <c r="BG187" i="2"/>
  <c r="BH187" i="2"/>
  <c r="BI187" i="2"/>
  <c r="BJ187" i="2"/>
  <c r="BK187" i="2"/>
  <c r="BL187" i="2"/>
  <c r="BM187" i="2"/>
  <c r="BN187" i="2"/>
  <c r="BO187" i="2"/>
  <c r="BP187" i="2"/>
  <c r="BQ187" i="2"/>
  <c r="BR187" i="2"/>
  <c r="BS187" i="2"/>
  <c r="BT187" i="2"/>
  <c r="BU187" i="2"/>
  <c r="BV187" i="2"/>
  <c r="BW187" i="2"/>
  <c r="BX187" i="2"/>
  <c r="BY187" i="2"/>
  <c r="BZ187" i="2"/>
  <c r="CA187" i="2"/>
  <c r="CB187" i="2"/>
  <c r="CC187" i="2"/>
  <c r="CD187" i="2"/>
  <c r="CE187" i="2"/>
  <c r="CF187" i="2"/>
  <c r="B188" i="2"/>
  <c r="C188" i="2"/>
  <c r="D188" i="2"/>
  <c r="E188" i="2"/>
  <c r="F188" i="2"/>
  <c r="G188" i="2"/>
  <c r="H188" i="2"/>
  <c r="I188" i="2"/>
  <c r="J188" i="2"/>
  <c r="K188" i="2"/>
  <c r="L188" i="2"/>
  <c r="M188" i="2"/>
  <c r="N188" i="2"/>
  <c r="O188" i="2"/>
  <c r="P188" i="2"/>
  <c r="Q188" i="2"/>
  <c r="R188" i="2"/>
  <c r="S188" i="2"/>
  <c r="T188" i="2"/>
  <c r="U188" i="2"/>
  <c r="V188" i="2"/>
  <c r="W188" i="2"/>
  <c r="X188" i="2"/>
  <c r="Y188" i="2"/>
  <c r="Z188" i="2"/>
  <c r="AA188" i="2"/>
  <c r="AB188" i="2"/>
  <c r="AC188" i="2"/>
  <c r="AD188" i="2"/>
  <c r="AE188" i="2"/>
  <c r="AF188" i="2"/>
  <c r="AG188" i="2"/>
  <c r="AH188" i="2"/>
  <c r="AI188" i="2"/>
  <c r="AJ188" i="2"/>
  <c r="AK188" i="2"/>
  <c r="AL188" i="2"/>
  <c r="AM188" i="2"/>
  <c r="AN188" i="2"/>
  <c r="AO188" i="2"/>
  <c r="AP188" i="2"/>
  <c r="AQ188" i="2"/>
  <c r="AR188" i="2"/>
  <c r="AS188" i="2"/>
  <c r="AT188" i="2"/>
  <c r="AU188" i="2"/>
  <c r="AV188" i="2"/>
  <c r="AW188" i="2"/>
  <c r="AX188" i="2"/>
  <c r="AY188" i="2"/>
  <c r="AZ188" i="2"/>
  <c r="BA188" i="2"/>
  <c r="BB188" i="2"/>
  <c r="BC188" i="2"/>
  <c r="BD188" i="2"/>
  <c r="BE188" i="2"/>
  <c r="BF188" i="2"/>
  <c r="BG188" i="2"/>
  <c r="BH188" i="2"/>
  <c r="BI188" i="2"/>
  <c r="BJ188" i="2"/>
  <c r="BK188" i="2"/>
  <c r="BL188" i="2"/>
  <c r="BM188" i="2"/>
  <c r="BN188" i="2"/>
  <c r="BO188" i="2"/>
  <c r="BP188" i="2"/>
  <c r="BQ188" i="2"/>
  <c r="BR188" i="2"/>
  <c r="BS188" i="2"/>
  <c r="BT188" i="2"/>
  <c r="BU188" i="2"/>
  <c r="BV188" i="2"/>
  <c r="BW188" i="2"/>
  <c r="BX188" i="2"/>
  <c r="BY188" i="2"/>
  <c r="BZ188" i="2"/>
  <c r="CA188" i="2"/>
  <c r="CB188" i="2"/>
  <c r="CC188" i="2"/>
  <c r="CD188" i="2"/>
  <c r="CE188" i="2"/>
  <c r="CF188" i="2"/>
  <c r="B189" i="2"/>
  <c r="C189" i="2"/>
  <c r="D189" i="2"/>
  <c r="E189" i="2"/>
  <c r="F189" i="2"/>
  <c r="G189" i="2"/>
  <c r="H189" i="2"/>
  <c r="I189" i="2"/>
  <c r="J189" i="2"/>
  <c r="K189" i="2"/>
  <c r="L189" i="2"/>
  <c r="M189" i="2"/>
  <c r="N189" i="2"/>
  <c r="O189" i="2"/>
  <c r="P189" i="2"/>
  <c r="Q189" i="2"/>
  <c r="R189" i="2"/>
  <c r="S189" i="2"/>
  <c r="T189" i="2"/>
  <c r="U189" i="2"/>
  <c r="V189" i="2"/>
  <c r="W189" i="2"/>
  <c r="X189" i="2"/>
  <c r="Y189" i="2"/>
  <c r="Z189" i="2"/>
  <c r="AA189" i="2"/>
  <c r="AB189" i="2"/>
  <c r="AC189" i="2"/>
  <c r="AD189" i="2"/>
  <c r="AE189" i="2"/>
  <c r="AF189" i="2"/>
  <c r="AG189" i="2"/>
  <c r="AH189" i="2"/>
  <c r="AI189" i="2"/>
  <c r="AJ189" i="2"/>
  <c r="AK189" i="2"/>
  <c r="AL189" i="2"/>
  <c r="AM189" i="2"/>
  <c r="AN189" i="2"/>
  <c r="AO189" i="2"/>
  <c r="AP189" i="2"/>
  <c r="AQ189" i="2"/>
  <c r="AR189" i="2"/>
  <c r="AS189" i="2"/>
  <c r="AT189" i="2"/>
  <c r="AU189" i="2"/>
  <c r="AV189" i="2"/>
  <c r="AW189" i="2"/>
  <c r="AX189" i="2"/>
  <c r="AY189" i="2"/>
  <c r="AZ189" i="2"/>
  <c r="BA189" i="2"/>
  <c r="BB189" i="2"/>
  <c r="BC189" i="2"/>
  <c r="BD189" i="2"/>
  <c r="BE189" i="2"/>
  <c r="BF189" i="2"/>
  <c r="BG189" i="2"/>
  <c r="BH189" i="2"/>
  <c r="BI189" i="2"/>
  <c r="BJ189" i="2"/>
  <c r="BK189" i="2"/>
  <c r="BL189" i="2"/>
  <c r="BM189" i="2"/>
  <c r="BN189" i="2"/>
  <c r="BO189" i="2"/>
  <c r="BP189" i="2"/>
  <c r="BQ189" i="2"/>
  <c r="BR189" i="2"/>
  <c r="BS189" i="2"/>
  <c r="BT189" i="2"/>
  <c r="BU189" i="2"/>
  <c r="BV189" i="2"/>
  <c r="BW189" i="2"/>
  <c r="BX189" i="2"/>
  <c r="BY189" i="2"/>
  <c r="BZ189" i="2"/>
  <c r="CA189" i="2"/>
  <c r="CB189" i="2"/>
  <c r="CC189" i="2"/>
  <c r="CD189" i="2"/>
  <c r="CE189" i="2"/>
  <c r="CF189" i="2"/>
  <c r="B190" i="2"/>
  <c r="C190" i="2"/>
  <c r="D190" i="2"/>
  <c r="E190" i="2"/>
  <c r="F190" i="2"/>
  <c r="G190" i="2"/>
  <c r="H190" i="2"/>
  <c r="I190" i="2"/>
  <c r="J190" i="2"/>
  <c r="K190" i="2"/>
  <c r="L190" i="2"/>
  <c r="M190" i="2"/>
  <c r="N190" i="2"/>
  <c r="O190" i="2"/>
  <c r="P190" i="2"/>
  <c r="Q190" i="2"/>
  <c r="R190" i="2"/>
  <c r="S190" i="2"/>
  <c r="T190" i="2"/>
  <c r="U190" i="2"/>
  <c r="V190" i="2"/>
  <c r="W190" i="2"/>
  <c r="X190" i="2"/>
  <c r="Y190" i="2"/>
  <c r="Z190" i="2"/>
  <c r="AA190" i="2"/>
  <c r="AB190" i="2"/>
  <c r="AC190" i="2"/>
  <c r="AD190" i="2"/>
  <c r="AE190" i="2"/>
  <c r="AF190" i="2"/>
  <c r="AG190" i="2"/>
  <c r="AH190" i="2"/>
  <c r="AI190" i="2"/>
  <c r="AJ190" i="2"/>
  <c r="AK190" i="2"/>
  <c r="AL190" i="2"/>
  <c r="AM190" i="2"/>
  <c r="AN190" i="2"/>
  <c r="AO190" i="2"/>
  <c r="AP190" i="2"/>
  <c r="AQ190" i="2"/>
  <c r="AR190" i="2"/>
  <c r="AS190" i="2"/>
  <c r="AT190" i="2"/>
  <c r="AU190" i="2"/>
  <c r="AV190" i="2"/>
  <c r="AW190" i="2"/>
  <c r="AX190" i="2"/>
  <c r="AY190" i="2"/>
  <c r="AZ190" i="2"/>
  <c r="BA190" i="2"/>
  <c r="BB190" i="2"/>
  <c r="BC190" i="2"/>
  <c r="BD190" i="2"/>
  <c r="BE190" i="2"/>
  <c r="BF190" i="2"/>
  <c r="BG190" i="2"/>
  <c r="BH190" i="2"/>
  <c r="BI190" i="2"/>
  <c r="BJ190" i="2"/>
  <c r="BK190" i="2"/>
  <c r="BL190" i="2"/>
  <c r="BM190" i="2"/>
  <c r="BN190" i="2"/>
  <c r="BO190" i="2"/>
  <c r="BP190" i="2"/>
  <c r="BQ190" i="2"/>
  <c r="BR190" i="2"/>
  <c r="BS190" i="2"/>
  <c r="BT190" i="2"/>
  <c r="BU190" i="2"/>
  <c r="BV190" i="2"/>
  <c r="BW190" i="2"/>
  <c r="BX190" i="2"/>
  <c r="BY190" i="2"/>
  <c r="BZ190" i="2"/>
  <c r="CA190" i="2"/>
  <c r="CB190" i="2"/>
  <c r="CC190" i="2"/>
  <c r="CD190" i="2"/>
  <c r="CE190" i="2"/>
  <c r="CF190" i="2"/>
  <c r="B191" i="2"/>
  <c r="C191" i="2"/>
  <c r="D191" i="2"/>
  <c r="E191" i="2"/>
  <c r="F191" i="2"/>
  <c r="G191" i="2"/>
  <c r="H191" i="2"/>
  <c r="I191" i="2"/>
  <c r="J191" i="2"/>
  <c r="K191" i="2"/>
  <c r="L191" i="2"/>
  <c r="M191" i="2"/>
  <c r="N191" i="2"/>
  <c r="O191" i="2"/>
  <c r="P191" i="2"/>
  <c r="Q191" i="2"/>
  <c r="R191" i="2"/>
  <c r="S191" i="2"/>
  <c r="T191" i="2"/>
  <c r="U191" i="2"/>
  <c r="V191" i="2"/>
  <c r="W191" i="2"/>
  <c r="X191" i="2"/>
  <c r="Y191" i="2"/>
  <c r="Z191" i="2"/>
  <c r="AA191" i="2"/>
  <c r="AB191" i="2"/>
  <c r="AC191" i="2"/>
  <c r="AD191" i="2"/>
  <c r="AE191" i="2"/>
  <c r="AF191" i="2"/>
  <c r="AG191" i="2"/>
  <c r="AH191" i="2"/>
  <c r="AI191" i="2"/>
  <c r="AJ191" i="2"/>
  <c r="AK191" i="2"/>
  <c r="AL191" i="2"/>
  <c r="AM191" i="2"/>
  <c r="AN191" i="2"/>
  <c r="AO191" i="2"/>
  <c r="AP191" i="2"/>
  <c r="AQ191" i="2"/>
  <c r="AR191" i="2"/>
  <c r="AS191" i="2"/>
  <c r="AT191" i="2"/>
  <c r="AU191" i="2"/>
  <c r="AV191" i="2"/>
  <c r="AW191" i="2"/>
  <c r="AX191" i="2"/>
  <c r="AY191" i="2"/>
  <c r="AZ191" i="2"/>
  <c r="BA191" i="2"/>
  <c r="BB191" i="2"/>
  <c r="BC191" i="2"/>
  <c r="BD191" i="2"/>
  <c r="BE191" i="2"/>
  <c r="BF191" i="2"/>
  <c r="BG191" i="2"/>
  <c r="BH191" i="2"/>
  <c r="BI191" i="2"/>
  <c r="BJ191" i="2"/>
  <c r="BK191" i="2"/>
  <c r="BL191" i="2"/>
  <c r="BM191" i="2"/>
  <c r="BN191" i="2"/>
  <c r="BO191" i="2"/>
  <c r="BP191" i="2"/>
  <c r="BQ191" i="2"/>
  <c r="BR191" i="2"/>
  <c r="BS191" i="2"/>
  <c r="BT191" i="2"/>
  <c r="BU191" i="2"/>
  <c r="BV191" i="2"/>
  <c r="BW191" i="2"/>
  <c r="BX191" i="2"/>
  <c r="BY191" i="2"/>
  <c r="BZ191" i="2"/>
  <c r="CA191" i="2"/>
  <c r="CB191" i="2"/>
  <c r="CC191" i="2"/>
  <c r="CD191" i="2"/>
  <c r="CE191" i="2"/>
  <c r="CF191" i="2"/>
  <c r="B192" i="2"/>
  <c r="C192" i="2"/>
  <c r="D192" i="2"/>
  <c r="E192" i="2"/>
  <c r="F192" i="2"/>
  <c r="G192" i="2"/>
  <c r="H192" i="2"/>
  <c r="I192" i="2"/>
  <c r="J192" i="2"/>
  <c r="K192" i="2"/>
  <c r="L192" i="2"/>
  <c r="M192" i="2"/>
  <c r="N192" i="2"/>
  <c r="O192" i="2"/>
  <c r="P192" i="2"/>
  <c r="Q192" i="2"/>
  <c r="R192" i="2"/>
  <c r="S192" i="2"/>
  <c r="T192" i="2"/>
  <c r="U192" i="2"/>
  <c r="V192" i="2"/>
  <c r="W192" i="2"/>
  <c r="X192" i="2"/>
  <c r="Y192" i="2"/>
  <c r="Z192" i="2"/>
  <c r="AA192" i="2"/>
  <c r="AB192" i="2"/>
  <c r="AC192" i="2"/>
  <c r="AD192" i="2"/>
  <c r="AE192" i="2"/>
  <c r="AF192" i="2"/>
  <c r="AG192" i="2"/>
  <c r="AH192" i="2"/>
  <c r="AI192" i="2"/>
  <c r="AJ192" i="2"/>
  <c r="AK192" i="2"/>
  <c r="AL192" i="2"/>
  <c r="AM192" i="2"/>
  <c r="AN192" i="2"/>
  <c r="AO192" i="2"/>
  <c r="AP192" i="2"/>
  <c r="AQ192" i="2"/>
  <c r="AR192" i="2"/>
  <c r="AS192" i="2"/>
  <c r="AT192" i="2"/>
  <c r="AU192" i="2"/>
  <c r="AV192" i="2"/>
  <c r="AW192" i="2"/>
  <c r="AX192" i="2"/>
  <c r="AY192" i="2"/>
  <c r="AZ192" i="2"/>
  <c r="BA192" i="2"/>
  <c r="BB192" i="2"/>
  <c r="BC192" i="2"/>
  <c r="BD192" i="2"/>
  <c r="BE192" i="2"/>
  <c r="BF192" i="2"/>
  <c r="BG192" i="2"/>
  <c r="BH192" i="2"/>
  <c r="BI192" i="2"/>
  <c r="BJ192" i="2"/>
  <c r="BK192" i="2"/>
  <c r="BL192" i="2"/>
  <c r="BM192" i="2"/>
  <c r="BN192" i="2"/>
  <c r="BO192" i="2"/>
  <c r="BP192" i="2"/>
  <c r="BQ192" i="2"/>
  <c r="BR192" i="2"/>
  <c r="BS192" i="2"/>
  <c r="BT192" i="2"/>
  <c r="BU192" i="2"/>
  <c r="BV192" i="2"/>
  <c r="BW192" i="2"/>
  <c r="BX192" i="2"/>
  <c r="BY192" i="2"/>
  <c r="BZ192" i="2"/>
  <c r="CA192" i="2"/>
  <c r="CB192" i="2"/>
  <c r="CC192" i="2"/>
  <c r="CD192" i="2"/>
  <c r="CE192" i="2"/>
  <c r="CF192" i="2"/>
  <c r="B193" i="2"/>
  <c r="C193" i="2"/>
  <c r="D193" i="2"/>
  <c r="E193" i="2"/>
  <c r="F193" i="2"/>
  <c r="G193" i="2"/>
  <c r="H193" i="2"/>
  <c r="I193" i="2"/>
  <c r="J193" i="2"/>
  <c r="K193" i="2"/>
  <c r="L193" i="2"/>
  <c r="M193" i="2"/>
  <c r="N193" i="2"/>
  <c r="O193" i="2"/>
  <c r="P193" i="2"/>
  <c r="Q193" i="2"/>
  <c r="R193" i="2"/>
  <c r="S193" i="2"/>
  <c r="T193" i="2"/>
  <c r="U193" i="2"/>
  <c r="V193" i="2"/>
  <c r="W193" i="2"/>
  <c r="X193" i="2"/>
  <c r="Y193" i="2"/>
  <c r="Z193" i="2"/>
  <c r="AA193" i="2"/>
  <c r="AB193" i="2"/>
  <c r="AC193" i="2"/>
  <c r="AD193" i="2"/>
  <c r="AE193" i="2"/>
  <c r="AF193" i="2"/>
  <c r="AG193" i="2"/>
  <c r="AH193" i="2"/>
  <c r="AI193" i="2"/>
  <c r="AJ193" i="2"/>
  <c r="AK193" i="2"/>
  <c r="AL193" i="2"/>
  <c r="AM193" i="2"/>
  <c r="AN193" i="2"/>
  <c r="AO193" i="2"/>
  <c r="AP193" i="2"/>
  <c r="AQ193" i="2"/>
  <c r="AR193" i="2"/>
  <c r="AS193" i="2"/>
  <c r="AT193" i="2"/>
  <c r="AU193" i="2"/>
  <c r="AV193" i="2"/>
  <c r="AW193" i="2"/>
  <c r="AX193" i="2"/>
  <c r="AY193" i="2"/>
  <c r="AZ193" i="2"/>
  <c r="BA193" i="2"/>
  <c r="BB193" i="2"/>
  <c r="BC193" i="2"/>
  <c r="BD193" i="2"/>
  <c r="BE193" i="2"/>
  <c r="BF193" i="2"/>
  <c r="BG193" i="2"/>
  <c r="BH193" i="2"/>
  <c r="BI193" i="2"/>
  <c r="BJ193" i="2"/>
  <c r="BK193" i="2"/>
  <c r="BL193" i="2"/>
  <c r="BM193" i="2"/>
  <c r="BN193" i="2"/>
  <c r="BO193" i="2"/>
  <c r="BP193" i="2"/>
  <c r="BQ193" i="2"/>
  <c r="BR193" i="2"/>
  <c r="BS193" i="2"/>
  <c r="BT193" i="2"/>
  <c r="BU193" i="2"/>
  <c r="BV193" i="2"/>
  <c r="BW193" i="2"/>
  <c r="BX193" i="2"/>
  <c r="BY193" i="2"/>
  <c r="BZ193" i="2"/>
  <c r="CA193" i="2"/>
  <c r="CB193" i="2"/>
  <c r="CC193" i="2"/>
  <c r="CD193" i="2"/>
  <c r="CE193" i="2"/>
  <c r="CF193" i="2"/>
  <c r="B194" i="2"/>
  <c r="C194" i="2"/>
  <c r="D194" i="2"/>
  <c r="E194" i="2"/>
  <c r="F194" i="2"/>
  <c r="G194" i="2"/>
  <c r="H194" i="2"/>
  <c r="I194" i="2"/>
  <c r="J194" i="2"/>
  <c r="K194" i="2"/>
  <c r="L194" i="2"/>
  <c r="M194" i="2"/>
  <c r="N194" i="2"/>
  <c r="O194" i="2"/>
  <c r="P194" i="2"/>
  <c r="Q194" i="2"/>
  <c r="R194" i="2"/>
  <c r="S194" i="2"/>
  <c r="T194" i="2"/>
  <c r="U194" i="2"/>
  <c r="V194" i="2"/>
  <c r="W194" i="2"/>
  <c r="X194" i="2"/>
  <c r="Y194" i="2"/>
  <c r="Z194" i="2"/>
  <c r="AA194" i="2"/>
  <c r="AB194" i="2"/>
  <c r="AC194" i="2"/>
  <c r="AD194" i="2"/>
  <c r="AE194" i="2"/>
  <c r="AF194" i="2"/>
  <c r="AG194" i="2"/>
  <c r="AH194" i="2"/>
  <c r="AI194" i="2"/>
  <c r="AJ194" i="2"/>
  <c r="AK194" i="2"/>
  <c r="AL194" i="2"/>
  <c r="AM194" i="2"/>
  <c r="AN194" i="2"/>
  <c r="AO194" i="2"/>
  <c r="AP194" i="2"/>
  <c r="AQ194" i="2"/>
  <c r="AR194" i="2"/>
  <c r="AS194" i="2"/>
  <c r="AT194" i="2"/>
  <c r="AU194" i="2"/>
  <c r="AV194" i="2"/>
  <c r="AW194" i="2"/>
  <c r="AX194" i="2"/>
  <c r="AY194" i="2"/>
  <c r="AZ194" i="2"/>
  <c r="BA194" i="2"/>
  <c r="BB194" i="2"/>
  <c r="BC194" i="2"/>
  <c r="BD194" i="2"/>
  <c r="BE194" i="2"/>
  <c r="BF194" i="2"/>
  <c r="BG194" i="2"/>
  <c r="BH194" i="2"/>
  <c r="BI194" i="2"/>
  <c r="BJ194" i="2"/>
  <c r="BK194" i="2"/>
  <c r="BL194" i="2"/>
  <c r="BM194" i="2"/>
  <c r="BN194" i="2"/>
  <c r="BO194" i="2"/>
  <c r="BP194" i="2"/>
  <c r="BQ194" i="2"/>
  <c r="BR194" i="2"/>
  <c r="BS194" i="2"/>
  <c r="BT194" i="2"/>
  <c r="BU194" i="2"/>
  <c r="BV194" i="2"/>
  <c r="BW194" i="2"/>
  <c r="BX194" i="2"/>
  <c r="BY194" i="2"/>
  <c r="BZ194" i="2"/>
  <c r="CA194" i="2"/>
  <c r="CB194" i="2"/>
  <c r="CC194" i="2"/>
  <c r="CD194" i="2"/>
  <c r="CE194" i="2"/>
  <c r="CF194" i="2"/>
  <c r="B195" i="2"/>
  <c r="C195" i="2"/>
  <c r="D195" i="2"/>
  <c r="E195" i="2"/>
  <c r="F195" i="2"/>
  <c r="G195" i="2"/>
  <c r="H195" i="2"/>
  <c r="I195" i="2"/>
  <c r="J195" i="2"/>
  <c r="K195" i="2"/>
  <c r="L195" i="2"/>
  <c r="M195" i="2"/>
  <c r="N195" i="2"/>
  <c r="O195" i="2"/>
  <c r="P195" i="2"/>
  <c r="Q195" i="2"/>
  <c r="R195" i="2"/>
  <c r="S195" i="2"/>
  <c r="T195" i="2"/>
  <c r="U195" i="2"/>
  <c r="V195" i="2"/>
  <c r="W195" i="2"/>
  <c r="X195" i="2"/>
  <c r="Y195" i="2"/>
  <c r="Z195" i="2"/>
  <c r="AA195" i="2"/>
  <c r="AB195" i="2"/>
  <c r="AC195" i="2"/>
  <c r="AD195" i="2"/>
  <c r="AE195" i="2"/>
  <c r="AF195" i="2"/>
  <c r="AG195" i="2"/>
  <c r="AH195" i="2"/>
  <c r="AI195" i="2"/>
  <c r="AJ195" i="2"/>
  <c r="AK195" i="2"/>
  <c r="AL195" i="2"/>
  <c r="AM195" i="2"/>
  <c r="AN195" i="2"/>
  <c r="AO195" i="2"/>
  <c r="AP195" i="2"/>
  <c r="AQ195" i="2"/>
  <c r="AR195" i="2"/>
  <c r="AS195" i="2"/>
  <c r="AT195" i="2"/>
  <c r="AU195" i="2"/>
  <c r="AV195" i="2"/>
  <c r="AW195" i="2"/>
  <c r="AX195" i="2"/>
  <c r="AY195" i="2"/>
  <c r="AZ195" i="2"/>
  <c r="BA195" i="2"/>
  <c r="BB195" i="2"/>
  <c r="BC195" i="2"/>
  <c r="BD195" i="2"/>
  <c r="BE195" i="2"/>
  <c r="BF195" i="2"/>
  <c r="BG195" i="2"/>
  <c r="BH195" i="2"/>
  <c r="BI195" i="2"/>
  <c r="BJ195" i="2"/>
  <c r="BK195" i="2"/>
  <c r="BL195" i="2"/>
  <c r="BM195" i="2"/>
  <c r="BN195" i="2"/>
  <c r="BO195" i="2"/>
  <c r="BP195" i="2"/>
  <c r="BQ195" i="2"/>
  <c r="BR195" i="2"/>
  <c r="BS195" i="2"/>
  <c r="BT195" i="2"/>
  <c r="BU195" i="2"/>
  <c r="BV195" i="2"/>
  <c r="BW195" i="2"/>
  <c r="BX195" i="2"/>
  <c r="BY195" i="2"/>
  <c r="BZ195" i="2"/>
  <c r="CA195" i="2"/>
  <c r="CB195" i="2"/>
  <c r="CC195" i="2"/>
  <c r="CD195" i="2"/>
  <c r="CE195" i="2"/>
  <c r="CF195" i="2"/>
  <c r="B196" i="2"/>
  <c r="C196" i="2"/>
  <c r="D196" i="2"/>
  <c r="E196" i="2"/>
  <c r="F196" i="2"/>
  <c r="G196" i="2"/>
  <c r="H196" i="2"/>
  <c r="I196" i="2"/>
  <c r="J196" i="2"/>
  <c r="K196" i="2"/>
  <c r="L196" i="2"/>
  <c r="M196" i="2"/>
  <c r="N196" i="2"/>
  <c r="O196" i="2"/>
  <c r="P196" i="2"/>
  <c r="Q196" i="2"/>
  <c r="R196" i="2"/>
  <c r="S196" i="2"/>
  <c r="T196" i="2"/>
  <c r="U196" i="2"/>
  <c r="V196" i="2"/>
  <c r="W196" i="2"/>
  <c r="X196" i="2"/>
  <c r="Y196" i="2"/>
  <c r="Z196" i="2"/>
  <c r="AA196" i="2"/>
  <c r="AB196" i="2"/>
  <c r="AC196" i="2"/>
  <c r="AD196" i="2"/>
  <c r="AE196" i="2"/>
  <c r="AF196" i="2"/>
  <c r="AG196" i="2"/>
  <c r="AH196" i="2"/>
  <c r="AI196" i="2"/>
  <c r="AJ196" i="2"/>
  <c r="AK196" i="2"/>
  <c r="AL196" i="2"/>
  <c r="AM196" i="2"/>
  <c r="AN196" i="2"/>
  <c r="AO196" i="2"/>
  <c r="AP196" i="2"/>
  <c r="AQ196" i="2"/>
  <c r="AR196" i="2"/>
  <c r="AS196" i="2"/>
  <c r="AT196" i="2"/>
  <c r="AU196" i="2"/>
  <c r="AV196" i="2"/>
  <c r="AW196" i="2"/>
  <c r="AX196" i="2"/>
  <c r="AY196" i="2"/>
  <c r="AZ196" i="2"/>
  <c r="BA196" i="2"/>
  <c r="BB196" i="2"/>
  <c r="BC196" i="2"/>
  <c r="BD196" i="2"/>
  <c r="BE196" i="2"/>
  <c r="BF196" i="2"/>
  <c r="BG196" i="2"/>
  <c r="BH196" i="2"/>
  <c r="BI196" i="2"/>
  <c r="BJ196" i="2"/>
  <c r="BK196" i="2"/>
  <c r="BL196" i="2"/>
  <c r="BM196" i="2"/>
  <c r="BN196" i="2"/>
  <c r="BO196" i="2"/>
  <c r="BP196" i="2"/>
  <c r="BQ196" i="2"/>
  <c r="BR196" i="2"/>
  <c r="BS196" i="2"/>
  <c r="BT196" i="2"/>
  <c r="BU196" i="2"/>
  <c r="BV196" i="2"/>
  <c r="BW196" i="2"/>
  <c r="BX196" i="2"/>
  <c r="BY196" i="2"/>
  <c r="BZ196" i="2"/>
  <c r="CA196" i="2"/>
  <c r="CB196" i="2"/>
  <c r="CC196" i="2"/>
  <c r="CD196" i="2"/>
  <c r="CE196" i="2"/>
  <c r="CF196" i="2"/>
  <c r="B197" i="2"/>
  <c r="C197" i="2"/>
  <c r="D197" i="2"/>
  <c r="E197" i="2"/>
  <c r="F197" i="2"/>
  <c r="G197" i="2"/>
  <c r="H197" i="2"/>
  <c r="I197" i="2"/>
  <c r="J197" i="2"/>
  <c r="K197" i="2"/>
  <c r="L197" i="2"/>
  <c r="M197" i="2"/>
  <c r="N197" i="2"/>
  <c r="O197" i="2"/>
  <c r="P197" i="2"/>
  <c r="Q197" i="2"/>
  <c r="R197" i="2"/>
  <c r="S197" i="2"/>
  <c r="T197" i="2"/>
  <c r="U197" i="2"/>
  <c r="V197" i="2"/>
  <c r="W197" i="2"/>
  <c r="X197" i="2"/>
  <c r="Y197" i="2"/>
  <c r="Z197" i="2"/>
  <c r="AA197" i="2"/>
  <c r="AB197" i="2"/>
  <c r="AC197" i="2"/>
  <c r="AD197" i="2"/>
  <c r="AE197" i="2"/>
  <c r="AF197" i="2"/>
  <c r="AG197" i="2"/>
  <c r="AH197" i="2"/>
  <c r="AI197" i="2"/>
  <c r="AJ197" i="2"/>
  <c r="AK197" i="2"/>
  <c r="AL197" i="2"/>
  <c r="AM197" i="2"/>
  <c r="AN197" i="2"/>
  <c r="AO197" i="2"/>
  <c r="AP197" i="2"/>
  <c r="AQ197" i="2"/>
  <c r="AR197" i="2"/>
  <c r="AS197" i="2"/>
  <c r="AT197" i="2"/>
  <c r="AU197" i="2"/>
  <c r="AV197" i="2"/>
  <c r="AW197" i="2"/>
  <c r="AX197" i="2"/>
  <c r="AY197" i="2"/>
  <c r="AZ197" i="2"/>
  <c r="BA197" i="2"/>
  <c r="BB197" i="2"/>
  <c r="BC197" i="2"/>
  <c r="BD197" i="2"/>
  <c r="BE197" i="2"/>
  <c r="BF197" i="2"/>
  <c r="BG197" i="2"/>
  <c r="BH197" i="2"/>
  <c r="BI197" i="2"/>
  <c r="BJ197" i="2"/>
  <c r="BK197" i="2"/>
  <c r="BL197" i="2"/>
  <c r="BM197" i="2"/>
  <c r="BN197" i="2"/>
  <c r="BO197" i="2"/>
  <c r="BP197" i="2"/>
  <c r="BQ197" i="2"/>
  <c r="BR197" i="2"/>
  <c r="BS197" i="2"/>
  <c r="BT197" i="2"/>
  <c r="BU197" i="2"/>
  <c r="BV197" i="2"/>
  <c r="BW197" i="2"/>
  <c r="BX197" i="2"/>
  <c r="BY197" i="2"/>
  <c r="BZ197" i="2"/>
  <c r="CA197" i="2"/>
  <c r="CB197" i="2"/>
  <c r="CC197" i="2"/>
  <c r="CD197" i="2"/>
  <c r="CE197" i="2"/>
  <c r="CF197" i="2"/>
  <c r="B198" i="2"/>
  <c r="C198" i="2"/>
  <c r="D198" i="2"/>
  <c r="E198" i="2"/>
  <c r="F198" i="2"/>
  <c r="G198" i="2"/>
  <c r="H198" i="2"/>
  <c r="I198" i="2"/>
  <c r="J198" i="2"/>
  <c r="K198" i="2"/>
  <c r="L198" i="2"/>
  <c r="M198" i="2"/>
  <c r="N198" i="2"/>
  <c r="O198" i="2"/>
  <c r="P198" i="2"/>
  <c r="Q198" i="2"/>
  <c r="R198" i="2"/>
  <c r="S198" i="2"/>
  <c r="T198" i="2"/>
  <c r="U198" i="2"/>
  <c r="V198" i="2"/>
  <c r="W198" i="2"/>
  <c r="X198" i="2"/>
  <c r="Y198" i="2"/>
  <c r="Z198" i="2"/>
  <c r="AA198" i="2"/>
  <c r="AB198" i="2"/>
  <c r="AC198" i="2"/>
  <c r="AD198" i="2"/>
  <c r="AE198" i="2"/>
  <c r="AF198" i="2"/>
  <c r="AG198" i="2"/>
  <c r="AH198" i="2"/>
  <c r="AI198" i="2"/>
  <c r="AJ198" i="2"/>
  <c r="AK198" i="2"/>
  <c r="AL198" i="2"/>
  <c r="AM198" i="2"/>
  <c r="AN198" i="2"/>
  <c r="AO198" i="2"/>
  <c r="AP198" i="2"/>
  <c r="AQ198" i="2"/>
  <c r="AR198" i="2"/>
  <c r="AS198" i="2"/>
  <c r="AT198" i="2"/>
  <c r="AU198" i="2"/>
  <c r="AV198" i="2"/>
  <c r="AW198" i="2"/>
  <c r="AX198" i="2"/>
  <c r="AY198" i="2"/>
  <c r="AZ198" i="2"/>
  <c r="BA198" i="2"/>
  <c r="BB198" i="2"/>
  <c r="BC198" i="2"/>
  <c r="BD198" i="2"/>
  <c r="BE198" i="2"/>
  <c r="BF198" i="2"/>
  <c r="BG198" i="2"/>
  <c r="BH198" i="2"/>
  <c r="BI198" i="2"/>
  <c r="BJ198" i="2"/>
  <c r="BK198" i="2"/>
  <c r="BL198" i="2"/>
  <c r="BM198" i="2"/>
  <c r="BN198" i="2"/>
  <c r="BO198" i="2"/>
  <c r="BP198" i="2"/>
  <c r="BQ198" i="2"/>
  <c r="BR198" i="2"/>
  <c r="BS198" i="2"/>
  <c r="BT198" i="2"/>
  <c r="BU198" i="2"/>
  <c r="BV198" i="2"/>
  <c r="BW198" i="2"/>
  <c r="BX198" i="2"/>
  <c r="BY198" i="2"/>
  <c r="BZ198" i="2"/>
  <c r="CA198" i="2"/>
  <c r="CB198" i="2"/>
  <c r="CC198" i="2"/>
  <c r="CD198" i="2"/>
  <c r="CE198" i="2"/>
  <c r="CF198" i="2"/>
  <c r="B199" i="2"/>
  <c r="C199" i="2"/>
  <c r="D199" i="2"/>
  <c r="E199" i="2"/>
  <c r="F199" i="2"/>
  <c r="G199" i="2"/>
  <c r="H199" i="2"/>
  <c r="I199" i="2"/>
  <c r="J199" i="2"/>
  <c r="K199" i="2"/>
  <c r="L199" i="2"/>
  <c r="M199" i="2"/>
  <c r="N199" i="2"/>
  <c r="O199" i="2"/>
  <c r="P199" i="2"/>
  <c r="Q199" i="2"/>
  <c r="R199" i="2"/>
  <c r="S199" i="2"/>
  <c r="T199" i="2"/>
  <c r="U199" i="2"/>
  <c r="V199" i="2"/>
  <c r="W199" i="2"/>
  <c r="X199" i="2"/>
  <c r="Y199" i="2"/>
  <c r="Z199" i="2"/>
  <c r="AA199" i="2"/>
  <c r="AB199" i="2"/>
  <c r="AC199" i="2"/>
  <c r="AD199" i="2"/>
  <c r="AE199" i="2"/>
  <c r="AF199" i="2"/>
  <c r="AG199" i="2"/>
  <c r="AH199" i="2"/>
  <c r="AI199" i="2"/>
  <c r="AJ199" i="2"/>
  <c r="AK199" i="2"/>
  <c r="AL199" i="2"/>
  <c r="AM199" i="2"/>
  <c r="AN199" i="2"/>
  <c r="AO199" i="2"/>
  <c r="AP199" i="2"/>
  <c r="AQ199" i="2"/>
  <c r="AR199" i="2"/>
  <c r="AS199" i="2"/>
  <c r="AT199" i="2"/>
  <c r="AU199" i="2"/>
  <c r="AV199" i="2"/>
  <c r="AW199" i="2"/>
  <c r="AX199" i="2"/>
  <c r="AY199" i="2"/>
  <c r="AZ199" i="2"/>
  <c r="BA199" i="2"/>
  <c r="BB199" i="2"/>
  <c r="BC199" i="2"/>
  <c r="BD199" i="2"/>
  <c r="BE199" i="2"/>
  <c r="BF199" i="2"/>
  <c r="BG199" i="2"/>
  <c r="BH199" i="2"/>
  <c r="BI199" i="2"/>
  <c r="BJ199" i="2"/>
  <c r="BK199" i="2"/>
  <c r="BL199" i="2"/>
  <c r="BM199" i="2"/>
  <c r="BN199" i="2"/>
  <c r="BO199" i="2"/>
  <c r="BP199" i="2"/>
  <c r="BQ199" i="2"/>
  <c r="BR199" i="2"/>
  <c r="BS199" i="2"/>
  <c r="BT199" i="2"/>
  <c r="BU199" i="2"/>
  <c r="BV199" i="2"/>
  <c r="BW199" i="2"/>
  <c r="BX199" i="2"/>
  <c r="BY199" i="2"/>
  <c r="BZ199" i="2"/>
  <c r="CA199" i="2"/>
  <c r="CB199" i="2"/>
  <c r="CC199" i="2"/>
  <c r="CD199" i="2"/>
  <c r="CE199" i="2"/>
  <c r="CF199" i="2"/>
  <c r="B200" i="2"/>
  <c r="C200" i="2"/>
  <c r="D200" i="2"/>
  <c r="E200" i="2"/>
  <c r="F200" i="2"/>
  <c r="G200" i="2"/>
  <c r="H200" i="2"/>
  <c r="I200" i="2"/>
  <c r="J200" i="2"/>
  <c r="K200" i="2"/>
  <c r="L200" i="2"/>
  <c r="M200" i="2"/>
  <c r="N200" i="2"/>
  <c r="O200" i="2"/>
  <c r="P200" i="2"/>
  <c r="Q200" i="2"/>
  <c r="R200" i="2"/>
  <c r="S200" i="2"/>
  <c r="T200" i="2"/>
  <c r="U200" i="2"/>
  <c r="V200" i="2"/>
  <c r="W200" i="2"/>
  <c r="X200" i="2"/>
  <c r="Y200" i="2"/>
  <c r="Z200" i="2"/>
  <c r="AA200" i="2"/>
  <c r="AB200" i="2"/>
  <c r="AC200" i="2"/>
  <c r="AD200" i="2"/>
  <c r="AE200" i="2"/>
  <c r="AF200" i="2"/>
  <c r="AG200" i="2"/>
  <c r="AH200" i="2"/>
  <c r="AI200" i="2"/>
  <c r="AJ200" i="2"/>
  <c r="AK200" i="2"/>
  <c r="AL200" i="2"/>
  <c r="AM200" i="2"/>
  <c r="AN200" i="2"/>
  <c r="AO200" i="2"/>
  <c r="AP200" i="2"/>
  <c r="AQ200" i="2"/>
  <c r="AR200" i="2"/>
  <c r="AS200" i="2"/>
  <c r="AT200" i="2"/>
  <c r="AU200" i="2"/>
  <c r="AV200" i="2"/>
  <c r="AW200" i="2"/>
  <c r="AX200" i="2"/>
  <c r="AY200" i="2"/>
  <c r="AZ200" i="2"/>
  <c r="BA200" i="2"/>
  <c r="BB200" i="2"/>
  <c r="BC200" i="2"/>
  <c r="BD200" i="2"/>
  <c r="BE200" i="2"/>
  <c r="BF200" i="2"/>
  <c r="BG200" i="2"/>
  <c r="BH200" i="2"/>
  <c r="BI200" i="2"/>
  <c r="BJ200" i="2"/>
  <c r="BK200" i="2"/>
  <c r="BL200" i="2"/>
  <c r="BM200" i="2"/>
  <c r="BN200" i="2"/>
  <c r="BO200" i="2"/>
  <c r="BP200" i="2"/>
  <c r="BQ200" i="2"/>
  <c r="BR200" i="2"/>
  <c r="BS200" i="2"/>
  <c r="BT200" i="2"/>
  <c r="BU200" i="2"/>
  <c r="BV200" i="2"/>
  <c r="BW200" i="2"/>
  <c r="BX200" i="2"/>
  <c r="BY200" i="2"/>
  <c r="BZ200" i="2"/>
  <c r="CA200" i="2"/>
  <c r="CB200" i="2"/>
  <c r="CC200" i="2"/>
  <c r="CD200" i="2"/>
  <c r="CE200" i="2"/>
  <c r="CF200" i="2"/>
  <c r="B201" i="2"/>
  <c r="C201" i="2"/>
  <c r="D201" i="2"/>
  <c r="E201" i="2"/>
  <c r="F201" i="2"/>
  <c r="G201" i="2"/>
  <c r="H201" i="2"/>
  <c r="I201" i="2"/>
  <c r="J201" i="2"/>
  <c r="K201" i="2"/>
  <c r="L201" i="2"/>
  <c r="M201" i="2"/>
  <c r="N201" i="2"/>
  <c r="O201" i="2"/>
  <c r="P201" i="2"/>
  <c r="Q201" i="2"/>
  <c r="R201" i="2"/>
  <c r="S201" i="2"/>
  <c r="T201" i="2"/>
  <c r="U201" i="2"/>
  <c r="V201" i="2"/>
  <c r="W201" i="2"/>
  <c r="X201" i="2"/>
  <c r="Y201" i="2"/>
  <c r="Z201" i="2"/>
  <c r="AA201" i="2"/>
  <c r="AB201" i="2"/>
  <c r="AC201" i="2"/>
  <c r="AD201" i="2"/>
  <c r="AE201" i="2"/>
  <c r="AF201" i="2"/>
  <c r="AG201" i="2"/>
  <c r="AH201" i="2"/>
  <c r="AI201" i="2"/>
  <c r="AJ201" i="2"/>
  <c r="AK201" i="2"/>
  <c r="AL201" i="2"/>
  <c r="AM201" i="2"/>
  <c r="AN201" i="2"/>
  <c r="AO201" i="2"/>
  <c r="AP201" i="2"/>
  <c r="AQ201" i="2"/>
  <c r="AR201" i="2"/>
  <c r="AS201" i="2"/>
  <c r="AT201" i="2"/>
  <c r="AU201" i="2"/>
  <c r="AV201" i="2"/>
  <c r="AW201" i="2"/>
  <c r="AX201" i="2"/>
  <c r="AY201" i="2"/>
  <c r="AZ201" i="2"/>
  <c r="BA201" i="2"/>
  <c r="BB201" i="2"/>
  <c r="BC201" i="2"/>
  <c r="BD201" i="2"/>
  <c r="BE201" i="2"/>
  <c r="BF201" i="2"/>
  <c r="BG201" i="2"/>
  <c r="BH201" i="2"/>
  <c r="BI201" i="2"/>
  <c r="BJ201" i="2"/>
  <c r="BK201" i="2"/>
  <c r="BL201" i="2"/>
  <c r="BM201" i="2"/>
  <c r="BN201" i="2"/>
  <c r="BO201" i="2"/>
  <c r="BP201" i="2"/>
  <c r="BQ201" i="2"/>
  <c r="BR201" i="2"/>
  <c r="BS201" i="2"/>
  <c r="BT201" i="2"/>
  <c r="BU201" i="2"/>
  <c r="BV201" i="2"/>
  <c r="BW201" i="2"/>
  <c r="BX201" i="2"/>
  <c r="BY201" i="2"/>
  <c r="BZ201" i="2"/>
  <c r="CA201" i="2"/>
  <c r="CB201" i="2"/>
  <c r="CC201" i="2"/>
  <c r="CD201" i="2"/>
  <c r="CE201" i="2"/>
  <c r="CF201" i="2"/>
  <c r="B202" i="2"/>
  <c r="C202" i="2"/>
  <c r="D202" i="2"/>
  <c r="E202" i="2"/>
  <c r="F202" i="2"/>
  <c r="G202" i="2"/>
  <c r="H202" i="2"/>
  <c r="I202" i="2"/>
  <c r="J202" i="2"/>
  <c r="K202" i="2"/>
  <c r="L202" i="2"/>
  <c r="M202" i="2"/>
  <c r="N202" i="2"/>
  <c r="O202" i="2"/>
  <c r="P202" i="2"/>
  <c r="Q202" i="2"/>
  <c r="R202" i="2"/>
  <c r="S202" i="2"/>
  <c r="T202" i="2"/>
  <c r="U202" i="2"/>
  <c r="V202" i="2"/>
  <c r="W202" i="2"/>
  <c r="X202" i="2"/>
  <c r="Y202" i="2"/>
  <c r="Z202" i="2"/>
  <c r="AA202" i="2"/>
  <c r="AB202" i="2"/>
  <c r="AC202" i="2"/>
  <c r="AD202" i="2"/>
  <c r="AE202" i="2"/>
  <c r="AF202" i="2"/>
  <c r="AG202" i="2"/>
  <c r="AH202" i="2"/>
  <c r="AI202" i="2"/>
  <c r="AJ202" i="2"/>
  <c r="AK202" i="2"/>
  <c r="AL202" i="2"/>
  <c r="AM202" i="2"/>
  <c r="AN202" i="2"/>
  <c r="AO202" i="2"/>
  <c r="AP202" i="2"/>
  <c r="AQ202" i="2"/>
  <c r="AR202" i="2"/>
  <c r="AS202" i="2"/>
  <c r="AT202" i="2"/>
  <c r="AU202" i="2"/>
  <c r="AV202" i="2"/>
  <c r="AW202" i="2"/>
  <c r="AX202" i="2"/>
  <c r="AY202" i="2"/>
  <c r="AZ202" i="2"/>
  <c r="BA202" i="2"/>
  <c r="BB202" i="2"/>
  <c r="BC202" i="2"/>
  <c r="BD202" i="2"/>
  <c r="BE202" i="2"/>
  <c r="BF202" i="2"/>
  <c r="BG202" i="2"/>
  <c r="BH202" i="2"/>
  <c r="BI202" i="2"/>
  <c r="BJ202" i="2"/>
  <c r="BK202" i="2"/>
  <c r="BL202" i="2"/>
  <c r="BM202" i="2"/>
  <c r="BN202" i="2"/>
  <c r="BO202" i="2"/>
  <c r="BP202" i="2"/>
  <c r="BQ202" i="2"/>
  <c r="BR202" i="2"/>
  <c r="BS202" i="2"/>
  <c r="BT202" i="2"/>
  <c r="BU202" i="2"/>
  <c r="BV202" i="2"/>
  <c r="BW202" i="2"/>
  <c r="BX202" i="2"/>
  <c r="BY202" i="2"/>
  <c r="BZ202" i="2"/>
  <c r="CA202" i="2"/>
  <c r="CB202" i="2"/>
  <c r="CC202" i="2"/>
  <c r="CD202" i="2"/>
  <c r="CE202" i="2"/>
  <c r="CF202" i="2"/>
  <c r="B203" i="2"/>
  <c r="C203" i="2"/>
  <c r="D203" i="2"/>
  <c r="E203" i="2"/>
  <c r="F203" i="2"/>
  <c r="G203" i="2"/>
  <c r="H203" i="2"/>
  <c r="I203" i="2"/>
  <c r="J203" i="2"/>
  <c r="K203" i="2"/>
  <c r="L203" i="2"/>
  <c r="M203" i="2"/>
  <c r="N203" i="2"/>
  <c r="O203" i="2"/>
  <c r="P203" i="2"/>
  <c r="Q203" i="2"/>
  <c r="R203" i="2"/>
  <c r="S203" i="2"/>
  <c r="T203" i="2"/>
  <c r="U203" i="2"/>
  <c r="V203" i="2"/>
  <c r="W203" i="2"/>
  <c r="X203" i="2"/>
  <c r="Y203" i="2"/>
  <c r="Z203" i="2"/>
  <c r="AA203" i="2"/>
  <c r="AB203" i="2"/>
  <c r="AC203" i="2"/>
  <c r="AD203" i="2"/>
  <c r="AE203" i="2"/>
  <c r="AF203" i="2"/>
  <c r="AG203" i="2"/>
  <c r="AH203" i="2"/>
  <c r="AI203" i="2"/>
  <c r="AJ203" i="2"/>
  <c r="AK203" i="2"/>
  <c r="AL203" i="2"/>
  <c r="AM203" i="2"/>
  <c r="AN203" i="2"/>
  <c r="AO203" i="2"/>
  <c r="AP203" i="2"/>
  <c r="AQ203" i="2"/>
  <c r="AR203" i="2"/>
  <c r="AS203" i="2"/>
  <c r="AT203" i="2"/>
  <c r="AU203" i="2"/>
  <c r="AV203" i="2"/>
  <c r="AW203" i="2"/>
  <c r="AX203" i="2"/>
  <c r="AY203" i="2"/>
  <c r="AZ203" i="2"/>
  <c r="BA203" i="2"/>
  <c r="BB203" i="2"/>
  <c r="BC203" i="2"/>
  <c r="BD203" i="2"/>
  <c r="BE203" i="2"/>
  <c r="BF203" i="2"/>
  <c r="BG203" i="2"/>
  <c r="BH203" i="2"/>
  <c r="BI203" i="2"/>
  <c r="BJ203" i="2"/>
  <c r="BK203" i="2"/>
  <c r="BL203" i="2"/>
  <c r="BM203" i="2"/>
  <c r="BN203" i="2"/>
  <c r="BO203" i="2"/>
  <c r="BP203" i="2"/>
  <c r="BQ203" i="2"/>
  <c r="BR203" i="2"/>
  <c r="BS203" i="2"/>
  <c r="BT203" i="2"/>
  <c r="BU203" i="2"/>
  <c r="BV203" i="2"/>
  <c r="BW203" i="2"/>
  <c r="BX203" i="2"/>
  <c r="BY203" i="2"/>
  <c r="BZ203" i="2"/>
  <c r="CA203" i="2"/>
  <c r="CB203" i="2"/>
  <c r="CC203" i="2"/>
  <c r="CD203" i="2"/>
  <c r="CE203" i="2"/>
  <c r="CF203" i="2"/>
  <c r="B204" i="2"/>
  <c r="C204" i="2"/>
  <c r="D204" i="2"/>
  <c r="E204" i="2"/>
  <c r="F204" i="2"/>
  <c r="G204" i="2"/>
  <c r="H204" i="2"/>
  <c r="I204" i="2"/>
  <c r="J204" i="2"/>
  <c r="K204" i="2"/>
  <c r="L204" i="2"/>
  <c r="M204" i="2"/>
  <c r="N204" i="2"/>
  <c r="O204" i="2"/>
  <c r="P204" i="2"/>
  <c r="Q204" i="2"/>
  <c r="R204" i="2"/>
  <c r="S204" i="2"/>
  <c r="T204" i="2"/>
  <c r="U204" i="2"/>
  <c r="V204" i="2"/>
  <c r="W204" i="2"/>
  <c r="X204" i="2"/>
  <c r="Y204" i="2"/>
  <c r="Z204" i="2"/>
  <c r="AA204" i="2"/>
  <c r="AB204" i="2"/>
  <c r="AC204" i="2"/>
  <c r="AD204" i="2"/>
  <c r="AE204" i="2"/>
  <c r="AF204" i="2"/>
  <c r="AG204" i="2"/>
  <c r="AH204" i="2"/>
  <c r="AI204" i="2"/>
  <c r="AJ204" i="2"/>
  <c r="AK204" i="2"/>
  <c r="AL204" i="2"/>
  <c r="AM204" i="2"/>
  <c r="AN204" i="2"/>
  <c r="AO204" i="2"/>
  <c r="AP204" i="2"/>
  <c r="AQ204" i="2"/>
  <c r="AR204" i="2"/>
  <c r="AS204" i="2"/>
  <c r="AT204" i="2"/>
  <c r="AU204" i="2"/>
  <c r="AV204" i="2"/>
  <c r="AW204" i="2"/>
  <c r="AX204" i="2"/>
  <c r="AY204" i="2"/>
  <c r="AZ204" i="2"/>
  <c r="BA204" i="2"/>
  <c r="BB204" i="2"/>
  <c r="BC204" i="2"/>
  <c r="BD204" i="2"/>
  <c r="BE204" i="2"/>
  <c r="BF204" i="2"/>
  <c r="BG204" i="2"/>
  <c r="BH204" i="2"/>
  <c r="BI204" i="2"/>
  <c r="BJ204" i="2"/>
  <c r="BK204" i="2"/>
  <c r="BL204" i="2"/>
  <c r="BM204" i="2"/>
  <c r="BN204" i="2"/>
  <c r="BO204" i="2"/>
  <c r="BP204" i="2"/>
  <c r="BQ204" i="2"/>
  <c r="BR204" i="2"/>
  <c r="BS204" i="2"/>
  <c r="BT204" i="2"/>
  <c r="BU204" i="2"/>
  <c r="BV204" i="2"/>
  <c r="BW204" i="2"/>
  <c r="BX204" i="2"/>
  <c r="BY204" i="2"/>
  <c r="BZ204" i="2"/>
  <c r="CA204" i="2"/>
  <c r="CB204" i="2"/>
  <c r="CC204" i="2"/>
  <c r="CD204" i="2"/>
  <c r="CE204" i="2"/>
  <c r="CF204" i="2"/>
  <c r="CF3" i="2"/>
  <c r="CE3" i="2"/>
  <c r="CD3" i="2"/>
  <c r="CC3" i="2"/>
  <c r="CB3" i="2"/>
  <c r="CA3" i="2"/>
  <c r="BZ3" i="2"/>
  <c r="BY3" i="2"/>
  <c r="BX3" i="2"/>
  <c r="BW3" i="2"/>
  <c r="BV3" i="2"/>
  <c r="BU3" i="2"/>
  <c r="BT3" i="2"/>
  <c r="BS3" i="2"/>
  <c r="BR3" i="2"/>
  <c r="BQ3" i="2"/>
  <c r="BP3" i="2"/>
  <c r="BO3" i="2"/>
  <c r="BN3" i="2"/>
  <c r="BM3" i="2"/>
  <c r="BL3" i="2"/>
  <c r="BK3" i="2"/>
  <c r="BJ3" i="2"/>
  <c r="BI3" i="2"/>
  <c r="BH3" i="2"/>
  <c r="BG3" i="2"/>
  <c r="AY3" i="2"/>
  <c r="AZ3" i="2"/>
  <c r="BA3" i="2"/>
  <c r="BB3" i="2"/>
  <c r="BC3" i="2"/>
  <c r="BD3" i="2"/>
  <c r="BE3" i="2"/>
  <c r="BF3" i="2"/>
  <c r="AX3" i="2"/>
  <c r="AW3" i="2"/>
  <c r="AN3" i="2"/>
  <c r="AO3" i="2"/>
  <c r="AP3" i="2"/>
  <c r="AQ3" i="2"/>
  <c r="AR3" i="2"/>
  <c r="AS3" i="2"/>
  <c r="AT3" i="2"/>
  <c r="AU3" i="2"/>
  <c r="AV3" i="2"/>
  <c r="T3" i="2"/>
  <c r="U3" i="2"/>
  <c r="V3" i="2"/>
  <c r="W3" i="2"/>
  <c r="X3" i="2"/>
  <c r="Y3" i="2"/>
  <c r="Z3" i="2"/>
  <c r="AA3" i="2"/>
  <c r="AB3" i="2"/>
  <c r="AC3" i="2"/>
  <c r="AD3" i="2"/>
  <c r="AE3" i="2"/>
  <c r="AF3" i="2"/>
  <c r="AG3" i="2"/>
  <c r="AH3" i="2"/>
  <c r="AI3" i="2"/>
  <c r="AJ3" i="2"/>
  <c r="AK3" i="2"/>
  <c r="AL3" i="2"/>
  <c r="AM3" i="2"/>
  <c r="I3" i="2"/>
  <c r="J3" i="2"/>
  <c r="K3" i="2"/>
  <c r="L3" i="2"/>
  <c r="M3" i="2"/>
  <c r="N3" i="2"/>
  <c r="O3" i="2"/>
  <c r="P3" i="2"/>
  <c r="Q3" i="2"/>
  <c r="R3" i="2"/>
  <c r="S3" i="2"/>
  <c r="H3" i="2"/>
  <c r="G3" i="2"/>
  <c r="F3" i="2"/>
  <c r="E3" i="2"/>
  <c r="D3" i="2"/>
  <c r="C3" i="2"/>
  <c r="B3" i="2"/>
  <c r="B2" i="3"/>
  <c r="A2" i="3"/>
  <c r="C65" i="3" l="1"/>
  <c r="C97" i="3"/>
  <c r="C88" i="3"/>
  <c r="AQ47" i="4"/>
  <c r="E47" i="3" s="1"/>
  <c r="C84" i="3"/>
  <c r="C83" i="3"/>
  <c r="C82" i="3"/>
  <c r="C80" i="3"/>
  <c r="C79" i="3"/>
  <c r="C77" i="3"/>
  <c r="C76" i="3"/>
  <c r="C75" i="3"/>
  <c r="C74" i="3"/>
  <c r="C72" i="3"/>
  <c r="C40" i="3"/>
  <c r="C33" i="3"/>
  <c r="AQ173" i="4"/>
  <c r="AQ141" i="4"/>
  <c r="AQ116" i="4"/>
  <c r="C70" i="3"/>
  <c r="C68" i="3"/>
  <c r="C67" i="3"/>
  <c r="C66" i="3"/>
  <c r="AQ179" i="4"/>
  <c r="AQ177" i="4"/>
  <c r="AQ175" i="4"/>
  <c r="AQ172" i="4"/>
  <c r="AQ169" i="4"/>
  <c r="AQ168" i="4"/>
  <c r="AQ165" i="4"/>
  <c r="AQ162" i="4"/>
  <c r="AQ161" i="4"/>
  <c r="AQ158" i="4"/>
  <c r="AQ155" i="4"/>
  <c r="AQ151" i="4"/>
  <c r="AQ148" i="4"/>
  <c r="AQ112" i="4"/>
  <c r="AQ197" i="4"/>
  <c r="C101" i="3"/>
  <c r="C100" i="3"/>
  <c r="C99" i="3"/>
  <c r="C98" i="3"/>
  <c r="C89" i="3"/>
  <c r="AQ40" i="4"/>
  <c r="AQ235" i="4"/>
  <c r="AQ195" i="4"/>
  <c r="AQ187" i="4"/>
  <c r="C87" i="3"/>
  <c r="C86" i="3"/>
  <c r="C81" i="3"/>
  <c r="AQ157" i="4"/>
  <c r="AQ153" i="4"/>
  <c r="AQ149" i="4"/>
  <c r="AQ227" i="4"/>
  <c r="AQ219" i="4"/>
  <c r="AQ203" i="4"/>
  <c r="C73" i="3"/>
  <c r="C69" i="3"/>
  <c r="AQ144" i="4"/>
  <c r="AQ138" i="4"/>
  <c r="AQ134" i="4"/>
  <c r="AQ131" i="4"/>
  <c r="AQ127" i="4"/>
  <c r="AQ117" i="4"/>
  <c r="AQ114" i="4"/>
  <c r="AQ113" i="4"/>
  <c r="AQ110" i="4"/>
  <c r="AQ107" i="4"/>
  <c r="AQ103" i="4"/>
  <c r="AQ100" i="4"/>
  <c r="E100" i="3" s="1"/>
  <c r="AQ96" i="4"/>
  <c r="E96" i="3" s="1"/>
  <c r="AQ93" i="4"/>
  <c r="E93" i="3" s="1"/>
  <c r="AQ90" i="4"/>
  <c r="E90" i="3" s="1"/>
  <c r="AQ89" i="4"/>
  <c r="E89" i="3" s="1"/>
  <c r="AQ86" i="4"/>
  <c r="E86" i="3" s="1"/>
  <c r="AQ83" i="4"/>
  <c r="E83" i="3" s="1"/>
  <c r="AQ79" i="4"/>
  <c r="E79" i="3" s="1"/>
  <c r="AQ76" i="4"/>
  <c r="E76" i="3" s="1"/>
  <c r="AQ72" i="4"/>
  <c r="E72" i="3" s="1"/>
  <c r="AQ62" i="4"/>
  <c r="E62" i="3" s="1"/>
  <c r="AQ52" i="4"/>
  <c r="E52" i="3" s="1"/>
  <c r="AQ48" i="4"/>
  <c r="E48" i="3" s="1"/>
  <c r="AQ232" i="4"/>
  <c r="AQ189" i="4"/>
  <c r="C64" i="3"/>
  <c r="C61" i="3"/>
  <c r="AQ236" i="4"/>
  <c r="AQ233" i="4"/>
  <c r="AQ224" i="4"/>
  <c r="AQ181" i="4"/>
  <c r="C95" i="3"/>
  <c r="C78" i="3"/>
  <c r="C71" i="3"/>
  <c r="C58" i="3"/>
  <c r="AQ234" i="4"/>
  <c r="AQ230" i="4"/>
  <c r="AQ228" i="4"/>
  <c r="AQ225" i="4"/>
  <c r="AQ216" i="4"/>
  <c r="AQ208" i="4"/>
  <c r="C52" i="3"/>
  <c r="AQ231" i="4"/>
  <c r="AQ226" i="4"/>
  <c r="AQ222" i="4"/>
  <c r="AQ220" i="4"/>
  <c r="AQ217" i="4"/>
  <c r="AQ209" i="4"/>
  <c r="AQ200" i="4"/>
  <c r="AQ178" i="4"/>
  <c r="AQ174" i="4"/>
  <c r="AQ171" i="4"/>
  <c r="AQ167" i="4"/>
  <c r="AQ164" i="4"/>
  <c r="AQ160" i="4"/>
  <c r="AQ154" i="4"/>
  <c r="AQ150" i="4"/>
  <c r="AQ147" i="4"/>
  <c r="AQ143" i="4"/>
  <c r="AQ140" i="4"/>
  <c r="AQ136" i="4"/>
  <c r="AQ133" i="4"/>
  <c r="AQ130" i="4"/>
  <c r="AQ129" i="4"/>
  <c r="AQ126" i="4"/>
  <c r="AQ123" i="4"/>
  <c r="AQ119" i="4"/>
  <c r="AQ109" i="4"/>
  <c r="AQ106" i="4"/>
  <c r="AQ105" i="4"/>
  <c r="AQ102" i="4"/>
  <c r="AQ92" i="4"/>
  <c r="E92" i="3" s="1"/>
  <c r="AQ88" i="4"/>
  <c r="E88" i="3" s="1"/>
  <c r="AQ85" i="4"/>
  <c r="E85" i="3" s="1"/>
  <c r="AQ81" i="4"/>
  <c r="E81" i="3" s="1"/>
  <c r="AQ75" i="4"/>
  <c r="E75" i="3" s="1"/>
  <c r="AQ71" i="4"/>
  <c r="E71" i="3" s="1"/>
  <c r="AQ68" i="4"/>
  <c r="E68" i="3" s="1"/>
  <c r="AQ61" i="4"/>
  <c r="E61" i="3" s="1"/>
  <c r="AQ58" i="4"/>
  <c r="E58" i="3" s="1"/>
  <c r="AQ54" i="4"/>
  <c r="E54" i="3" s="1"/>
  <c r="AQ51" i="4"/>
  <c r="E51" i="3" s="1"/>
  <c r="AQ223" i="4"/>
  <c r="AQ218" i="4"/>
  <c r="AQ214" i="4"/>
  <c r="AQ212" i="4"/>
  <c r="AQ210" i="4"/>
  <c r="AQ206" i="4"/>
  <c r="AQ204" i="4"/>
  <c r="AQ201" i="4"/>
  <c r="AQ192" i="4"/>
  <c r="AQ215" i="4"/>
  <c r="AQ211" i="4"/>
  <c r="AQ207" i="4"/>
  <c r="AQ202" i="4"/>
  <c r="AQ198" i="4"/>
  <c r="AQ196" i="4"/>
  <c r="AQ193" i="4"/>
  <c r="AQ184" i="4"/>
  <c r="C56" i="3"/>
  <c r="AQ199" i="4"/>
  <c r="AQ194" i="4"/>
  <c r="AQ190" i="4"/>
  <c r="AQ188" i="4"/>
  <c r="AQ185" i="4"/>
  <c r="AQ237" i="4"/>
  <c r="AQ191" i="4"/>
  <c r="AQ186" i="4"/>
  <c r="AQ182" i="4"/>
  <c r="AQ180" i="4"/>
  <c r="AQ176" i="4"/>
  <c r="AQ170" i="4"/>
  <c r="AQ166" i="4"/>
  <c r="AQ163" i="4"/>
  <c r="AQ159" i="4"/>
  <c r="AQ156" i="4"/>
  <c r="AQ152" i="4"/>
  <c r="AQ146" i="4"/>
  <c r="AQ142" i="4"/>
  <c r="AQ139" i="4"/>
  <c r="AQ135" i="4"/>
  <c r="AQ132" i="4"/>
  <c r="AQ128" i="4"/>
  <c r="AQ125" i="4"/>
  <c r="AQ122" i="4"/>
  <c r="AQ121" i="4"/>
  <c r="AQ118" i="4"/>
  <c r="AQ115" i="4"/>
  <c r="AQ111" i="4"/>
  <c r="AQ108" i="4"/>
  <c r="AQ104" i="4"/>
  <c r="AQ101" i="4"/>
  <c r="E101" i="3" s="1"/>
  <c r="AQ98" i="4"/>
  <c r="E98" i="3" s="1"/>
  <c r="AQ97" i="4"/>
  <c r="E97" i="3" s="1"/>
  <c r="AQ94" i="4"/>
  <c r="E94" i="3" s="1"/>
  <c r="AQ91" i="4"/>
  <c r="E91" i="3" s="1"/>
  <c r="AQ87" i="4"/>
  <c r="E87" i="3" s="1"/>
  <c r="AQ84" i="4"/>
  <c r="E84" i="3" s="1"/>
  <c r="AQ80" i="4"/>
  <c r="E80" i="3" s="1"/>
  <c r="AQ77" i="4"/>
  <c r="E77" i="3" s="1"/>
  <c r="AQ74" i="4"/>
  <c r="E74" i="3" s="1"/>
  <c r="AQ73" i="4"/>
  <c r="E73" i="3" s="1"/>
  <c r="AQ70" i="4"/>
  <c r="E70" i="3" s="1"/>
  <c r="AQ67" i="4"/>
  <c r="E67" i="3" s="1"/>
  <c r="AQ60" i="4"/>
  <c r="E60" i="3" s="1"/>
  <c r="AQ56" i="4"/>
  <c r="E56" i="3" s="1"/>
  <c r="AQ53" i="4"/>
  <c r="E53" i="3" s="1"/>
  <c r="AQ50" i="4"/>
  <c r="E50" i="3" s="1"/>
  <c r="AQ43" i="4"/>
  <c r="E43" i="3" s="1"/>
  <c r="AQ229" i="4"/>
  <c r="AQ183" i="4"/>
  <c r="AQ221" i="4"/>
  <c r="AQ213" i="4"/>
  <c r="AQ205" i="4"/>
  <c r="AQ66" i="4"/>
  <c r="E66" i="3" s="1"/>
  <c r="AQ65" i="4"/>
  <c r="E65" i="3" s="1"/>
  <c r="AQ64" i="4"/>
  <c r="E64" i="3" s="1"/>
  <c r="AQ63" i="4"/>
  <c r="E63" i="3" s="1"/>
  <c r="C63" i="3"/>
  <c r="C62" i="3"/>
  <c r="AQ59" i="4"/>
  <c r="E59" i="3" s="1"/>
  <c r="C55" i="3"/>
  <c r="C54" i="3"/>
  <c r="C45" i="3"/>
  <c r="C50" i="3"/>
  <c r="AQ46" i="4"/>
  <c r="E46" i="3" s="1"/>
  <c r="AQ45" i="4"/>
  <c r="E45" i="3" s="1"/>
  <c r="AQ44" i="4"/>
  <c r="E44" i="3" s="1"/>
  <c r="AQ42" i="4"/>
  <c r="E42" i="3" s="1"/>
  <c r="E40" i="3"/>
  <c r="C39" i="3"/>
  <c r="C38" i="3"/>
  <c r="C37" i="3"/>
  <c r="C36" i="3"/>
  <c r="C35" i="3"/>
  <c r="AQ39" i="4"/>
  <c r="E39" i="3" s="1"/>
  <c r="AQ38" i="4"/>
  <c r="E38" i="3" s="1"/>
  <c r="AQ37" i="4"/>
  <c r="E37" i="3" s="1"/>
  <c r="AQ36" i="4"/>
  <c r="E36" i="3" s="1"/>
  <c r="AQ35" i="4"/>
  <c r="E35" i="3" s="1"/>
  <c r="AQ34" i="4"/>
  <c r="E34" i="3" s="1"/>
  <c r="C34" i="3"/>
  <c r="AQ33" i="4"/>
  <c r="E33" i="3" s="1"/>
  <c r="C32" i="3"/>
  <c r="AQ32" i="4"/>
  <c r="E32" i="3" s="1"/>
  <c r="C5" i="3"/>
  <c r="C2" i="3"/>
  <c r="AQ3" i="4"/>
  <c r="E3" i="3" s="1"/>
  <c r="C31" i="3"/>
  <c r="C29" i="3"/>
  <c r="C28" i="3"/>
  <c r="C27" i="3"/>
  <c r="C25" i="3"/>
  <c r="C24" i="3"/>
  <c r="C21" i="3"/>
  <c r="C20" i="3"/>
  <c r="C18" i="3"/>
  <c r="C17" i="3"/>
  <c r="C16" i="3"/>
  <c r="C14" i="3"/>
  <c r="C13" i="3"/>
  <c r="C12" i="3"/>
  <c r="C10" i="3"/>
  <c r="C9" i="3"/>
  <c r="C7" i="3"/>
  <c r="C6" i="3"/>
  <c r="AQ31" i="4"/>
  <c r="E31" i="3" s="1"/>
  <c r="AQ10" i="4"/>
  <c r="E10" i="3" s="1"/>
  <c r="C8" i="3"/>
  <c r="AQ25" i="4"/>
  <c r="E25" i="3" s="1"/>
  <c r="AQ12" i="4"/>
  <c r="E12" i="3" s="1"/>
  <c r="AQ11" i="4"/>
  <c r="E11" i="3" s="1"/>
  <c r="AQ6" i="4"/>
  <c r="E6" i="3" s="1"/>
  <c r="C4" i="3"/>
  <c r="C3" i="3"/>
  <c r="C22" i="3"/>
  <c r="AQ27" i="4"/>
  <c r="E27" i="3" s="1"/>
  <c r="AQ19" i="4"/>
  <c r="E19" i="3" s="1"/>
  <c r="AQ29" i="4"/>
  <c r="E29" i="3" s="1"/>
  <c r="AQ57" i="4"/>
  <c r="E57" i="3" s="1"/>
  <c r="AQ49" i="4"/>
  <c r="E49" i="3" s="1"/>
  <c r="AQ41" i="4"/>
  <c r="E41" i="3" s="1"/>
  <c r="AQ30" i="4"/>
  <c r="E30" i="3" s="1"/>
  <c r="C30" i="3"/>
  <c r="AQ28" i="4"/>
  <c r="E28" i="3" s="1"/>
  <c r="C26" i="3"/>
  <c r="AQ26" i="4"/>
  <c r="E26" i="3" s="1"/>
  <c r="AQ22" i="4"/>
  <c r="E22" i="3" s="1"/>
  <c r="AQ17" i="4"/>
  <c r="E17" i="3" s="1"/>
  <c r="AQ23" i="4"/>
  <c r="E23" i="3" s="1"/>
  <c r="AQ18" i="4"/>
  <c r="E18" i="3" s="1"/>
  <c r="AQ14" i="4"/>
  <c r="E14" i="3" s="1"/>
  <c r="C15" i="3"/>
  <c r="AQ24" i="4"/>
  <c r="E24" i="3" s="1"/>
  <c r="AQ21" i="4"/>
  <c r="E21" i="3" s="1"/>
  <c r="AQ15" i="4"/>
  <c r="E15" i="3" s="1"/>
  <c r="AQ16" i="4"/>
  <c r="E16" i="3" s="1"/>
  <c r="AQ13" i="4"/>
  <c r="E13" i="3" s="1"/>
  <c r="C19" i="3"/>
  <c r="AQ20" i="4"/>
  <c r="E20" i="3" s="1"/>
  <c r="C23" i="3"/>
  <c r="AQ4" i="4"/>
  <c r="E4" i="3" s="1"/>
  <c r="C11" i="3"/>
  <c r="AQ9" i="4"/>
  <c r="E9" i="3" s="1"/>
  <c r="AQ7" i="4"/>
  <c r="E7" i="3" s="1"/>
  <c r="AQ8" i="4"/>
  <c r="E8" i="3" s="1"/>
  <c r="AQ5" i="4"/>
  <c r="E5" i="3" s="1"/>
  <c r="AQ2" i="4"/>
  <c r="E2" i="3" s="1"/>
</calcChain>
</file>

<file path=xl/sharedStrings.xml><?xml version="1.0" encoding="utf-8"?>
<sst xmlns="http://schemas.openxmlformats.org/spreadsheetml/2006/main" count="3885" uniqueCount="1525">
  <si>
    <t>タイムスタンプ</t>
  </si>
  <si>
    <t>㊵担当部署名</t>
  </si>
  <si>
    <t>㊷メールアドレス</t>
  </si>
  <si>
    <t>本一覧をより多くの利用者に見て頂くために、必要な掲載項目やアイデア等がありましたらご自由にご記載ください。</t>
  </si>
  <si>
    <t>同意する</t>
  </si>
  <si>
    <t>医学・薬学利用;生物学・農学利用;化学利用</t>
  </si>
  <si>
    <t>1MBq以下</t>
  </si>
  <si>
    <t>何らかの条件を満たせば可能</t>
  </si>
  <si>
    <t>受け入れる際は従事者登録が必須（過去の被ばく記録がある場合、所属施設から記録を取り寄せる必要有）</t>
  </si>
  <si>
    <t>〇</t>
  </si>
  <si>
    <t>基本情報</t>
    <rPh sb="0" eb="2">
      <t>キホン</t>
    </rPh>
    <rPh sb="2" eb="4">
      <t>ジョウホウ</t>
    </rPh>
    <phoneticPr fontId="19"/>
  </si>
  <si>
    <t>実験</t>
    <rPh sb="0" eb="2">
      <t>ジッケン</t>
    </rPh>
    <phoneticPr fontId="19"/>
  </si>
  <si>
    <t>使用可能な核種及び大まかな1日の最大使用数量</t>
    <phoneticPr fontId="19"/>
  </si>
  <si>
    <t>機器</t>
    <rPh sb="0" eb="2">
      <t>キキ</t>
    </rPh>
    <phoneticPr fontId="19"/>
  </si>
  <si>
    <t>学外研究者</t>
    <rPh sb="0" eb="2">
      <t>ガクガイ</t>
    </rPh>
    <rPh sb="2" eb="5">
      <t>ケンキュウシャ</t>
    </rPh>
    <phoneticPr fontId="19"/>
  </si>
  <si>
    <t>従事者登録</t>
    <rPh sb="0" eb="3">
      <t>ジュウジシャ</t>
    </rPh>
    <rPh sb="3" eb="5">
      <t>トウロク</t>
    </rPh>
    <phoneticPr fontId="19"/>
  </si>
  <si>
    <t>RI施設内の設備</t>
    <rPh sb="6" eb="8">
      <t>セツビ</t>
    </rPh>
    <phoneticPr fontId="19"/>
  </si>
  <si>
    <t>サポート</t>
    <phoneticPr fontId="19"/>
  </si>
  <si>
    <t>利用費</t>
    <phoneticPr fontId="19"/>
  </si>
  <si>
    <t>実績</t>
    <rPh sb="0" eb="2">
      <t>ジッセキ</t>
    </rPh>
    <phoneticPr fontId="19"/>
  </si>
  <si>
    <t>その他</t>
    <rPh sb="2" eb="3">
      <t>タ</t>
    </rPh>
    <phoneticPr fontId="19"/>
  </si>
  <si>
    <t>問い合わせ</t>
    <rPh sb="0" eb="1">
      <t>ト</t>
    </rPh>
    <rPh sb="2" eb="3">
      <t>ア</t>
    </rPh>
    <phoneticPr fontId="19"/>
  </si>
  <si>
    <t>大学名</t>
    <rPh sb="0" eb="3">
      <t>ダイガクメイ</t>
    </rPh>
    <phoneticPr fontId="19"/>
  </si>
  <si>
    <t>施設名称</t>
    <rPh sb="0" eb="4">
      <t>シセツメイショウ</t>
    </rPh>
    <phoneticPr fontId="19"/>
  </si>
  <si>
    <r>
      <rPr>
        <b/>
        <vertAlign val="superscript"/>
        <sz val="11"/>
        <color theme="1"/>
        <rFont val="游ゴシック"/>
        <family val="3"/>
        <charset val="128"/>
        <scheme val="minor"/>
      </rPr>
      <t>3</t>
    </r>
    <r>
      <rPr>
        <b/>
        <sz val="11"/>
        <color theme="1"/>
        <rFont val="游ゴシック"/>
        <family val="3"/>
        <charset val="128"/>
        <scheme val="minor"/>
      </rPr>
      <t>H</t>
    </r>
    <phoneticPr fontId="19"/>
  </si>
  <si>
    <r>
      <rPr>
        <b/>
        <vertAlign val="superscript"/>
        <sz val="11"/>
        <color theme="1"/>
        <rFont val="游ゴシック"/>
        <family val="3"/>
        <charset val="128"/>
        <scheme val="minor"/>
      </rPr>
      <t>11</t>
    </r>
    <r>
      <rPr>
        <b/>
        <sz val="11"/>
        <color theme="1"/>
        <rFont val="游ゴシック"/>
        <family val="3"/>
        <charset val="128"/>
        <scheme val="minor"/>
      </rPr>
      <t>C</t>
    </r>
    <phoneticPr fontId="19"/>
  </si>
  <si>
    <r>
      <rPr>
        <b/>
        <vertAlign val="superscript"/>
        <sz val="11"/>
        <color theme="1"/>
        <rFont val="游ゴシック"/>
        <family val="3"/>
        <charset val="128"/>
        <scheme val="minor"/>
      </rPr>
      <t>14</t>
    </r>
    <r>
      <rPr>
        <b/>
        <sz val="11"/>
        <color theme="1"/>
        <rFont val="游ゴシック"/>
        <family val="3"/>
        <charset val="128"/>
        <scheme val="minor"/>
      </rPr>
      <t>C</t>
    </r>
    <phoneticPr fontId="19"/>
  </si>
  <si>
    <r>
      <rPr>
        <b/>
        <vertAlign val="superscript"/>
        <sz val="11"/>
        <color theme="1"/>
        <rFont val="游ゴシック"/>
        <family val="3"/>
        <charset val="128"/>
        <scheme val="minor"/>
      </rPr>
      <t>13</t>
    </r>
    <r>
      <rPr>
        <b/>
        <sz val="11"/>
        <color theme="1"/>
        <rFont val="游ゴシック"/>
        <family val="3"/>
        <charset val="128"/>
        <scheme val="minor"/>
      </rPr>
      <t>N</t>
    </r>
    <phoneticPr fontId="19"/>
  </si>
  <si>
    <r>
      <rPr>
        <b/>
        <vertAlign val="superscript"/>
        <sz val="11"/>
        <color theme="1"/>
        <rFont val="游ゴシック"/>
        <family val="3"/>
        <charset val="128"/>
        <scheme val="minor"/>
      </rPr>
      <t>18</t>
    </r>
    <r>
      <rPr>
        <b/>
        <sz val="11"/>
        <color theme="1"/>
        <rFont val="游ゴシック"/>
        <family val="3"/>
        <charset val="128"/>
        <scheme val="minor"/>
      </rPr>
      <t>F</t>
    </r>
    <phoneticPr fontId="19"/>
  </si>
  <si>
    <r>
      <rPr>
        <b/>
        <vertAlign val="superscript"/>
        <sz val="11"/>
        <color theme="1"/>
        <rFont val="游ゴシック"/>
        <family val="3"/>
        <charset val="128"/>
        <scheme val="minor"/>
      </rPr>
      <t>22</t>
    </r>
    <r>
      <rPr>
        <b/>
        <sz val="11"/>
        <color theme="1"/>
        <rFont val="游ゴシック"/>
        <family val="3"/>
        <charset val="128"/>
        <scheme val="minor"/>
      </rPr>
      <t>Na</t>
    </r>
    <phoneticPr fontId="19"/>
  </si>
  <si>
    <r>
      <rPr>
        <b/>
        <vertAlign val="superscript"/>
        <sz val="11"/>
        <color theme="1"/>
        <rFont val="游ゴシック"/>
        <family val="3"/>
        <charset val="128"/>
        <scheme val="minor"/>
      </rPr>
      <t>32</t>
    </r>
    <r>
      <rPr>
        <b/>
        <sz val="11"/>
        <color theme="1"/>
        <rFont val="游ゴシック"/>
        <family val="3"/>
        <charset val="128"/>
        <scheme val="minor"/>
      </rPr>
      <t>P</t>
    </r>
    <phoneticPr fontId="19"/>
  </si>
  <si>
    <r>
      <rPr>
        <b/>
        <vertAlign val="superscript"/>
        <sz val="11"/>
        <color theme="1"/>
        <rFont val="游ゴシック"/>
        <family val="3"/>
        <charset val="128"/>
        <scheme val="minor"/>
      </rPr>
      <t>33</t>
    </r>
    <r>
      <rPr>
        <b/>
        <sz val="11"/>
        <color theme="1"/>
        <rFont val="游ゴシック"/>
        <family val="3"/>
        <charset val="128"/>
        <scheme val="minor"/>
      </rPr>
      <t>P</t>
    </r>
    <phoneticPr fontId="19"/>
  </si>
  <si>
    <r>
      <rPr>
        <b/>
        <vertAlign val="superscript"/>
        <sz val="11"/>
        <color theme="1"/>
        <rFont val="游ゴシック"/>
        <family val="3"/>
        <charset val="128"/>
        <scheme val="minor"/>
      </rPr>
      <t>35</t>
    </r>
    <r>
      <rPr>
        <b/>
        <sz val="11"/>
        <color theme="1"/>
        <rFont val="游ゴシック"/>
        <family val="3"/>
        <charset val="128"/>
        <scheme val="minor"/>
      </rPr>
      <t>S</t>
    </r>
    <phoneticPr fontId="19"/>
  </si>
  <si>
    <r>
      <rPr>
        <b/>
        <vertAlign val="superscript"/>
        <sz val="11"/>
        <color theme="1"/>
        <rFont val="游ゴシック"/>
        <family val="3"/>
        <charset val="128"/>
        <scheme val="minor"/>
      </rPr>
      <t>36</t>
    </r>
    <r>
      <rPr>
        <b/>
        <sz val="11"/>
        <color theme="1"/>
        <rFont val="游ゴシック"/>
        <family val="3"/>
        <charset val="128"/>
        <scheme val="minor"/>
      </rPr>
      <t>Cl</t>
    </r>
    <phoneticPr fontId="19"/>
  </si>
  <si>
    <r>
      <rPr>
        <b/>
        <vertAlign val="superscript"/>
        <sz val="11"/>
        <color theme="1"/>
        <rFont val="游ゴシック"/>
        <family val="3"/>
        <charset val="128"/>
        <scheme val="minor"/>
      </rPr>
      <t>45</t>
    </r>
    <r>
      <rPr>
        <b/>
        <sz val="11"/>
        <color theme="1"/>
        <rFont val="游ゴシック"/>
        <family val="3"/>
        <charset val="128"/>
        <scheme val="minor"/>
      </rPr>
      <t>Ca</t>
    </r>
    <phoneticPr fontId="19"/>
  </si>
  <si>
    <r>
      <rPr>
        <b/>
        <vertAlign val="superscript"/>
        <sz val="11"/>
        <color theme="1"/>
        <rFont val="游ゴシック"/>
        <family val="3"/>
        <charset val="128"/>
        <scheme val="minor"/>
      </rPr>
      <t>51</t>
    </r>
    <r>
      <rPr>
        <b/>
        <sz val="11"/>
        <color theme="1"/>
        <rFont val="游ゴシック"/>
        <family val="3"/>
        <charset val="128"/>
        <scheme val="minor"/>
      </rPr>
      <t>Cr</t>
    </r>
    <phoneticPr fontId="19"/>
  </si>
  <si>
    <r>
      <rPr>
        <b/>
        <vertAlign val="superscript"/>
        <sz val="11"/>
        <color theme="1"/>
        <rFont val="游ゴシック"/>
        <family val="3"/>
        <charset val="128"/>
        <scheme val="minor"/>
      </rPr>
      <t>59</t>
    </r>
    <r>
      <rPr>
        <b/>
        <sz val="11"/>
        <color theme="1"/>
        <rFont val="游ゴシック"/>
        <family val="3"/>
        <charset val="128"/>
        <scheme val="minor"/>
      </rPr>
      <t>Fe</t>
    </r>
    <phoneticPr fontId="19"/>
  </si>
  <si>
    <r>
      <rPr>
        <b/>
        <vertAlign val="superscript"/>
        <sz val="11"/>
        <color theme="1"/>
        <rFont val="游ゴシック"/>
        <family val="3"/>
        <charset val="128"/>
        <scheme val="minor"/>
      </rPr>
      <t>57</t>
    </r>
    <r>
      <rPr>
        <b/>
        <sz val="11"/>
        <color theme="1"/>
        <rFont val="游ゴシック"/>
        <family val="3"/>
        <charset val="128"/>
        <scheme val="minor"/>
      </rPr>
      <t>Co</t>
    </r>
    <phoneticPr fontId="19"/>
  </si>
  <si>
    <r>
      <rPr>
        <b/>
        <vertAlign val="superscript"/>
        <sz val="11"/>
        <color theme="1"/>
        <rFont val="游ゴシック"/>
        <family val="3"/>
        <charset val="128"/>
        <scheme val="minor"/>
      </rPr>
      <t>60</t>
    </r>
    <r>
      <rPr>
        <b/>
        <sz val="11"/>
        <color theme="1"/>
        <rFont val="游ゴシック"/>
        <family val="3"/>
        <charset val="128"/>
        <scheme val="minor"/>
      </rPr>
      <t>Co</t>
    </r>
    <phoneticPr fontId="19"/>
  </si>
  <si>
    <r>
      <rPr>
        <b/>
        <vertAlign val="superscript"/>
        <sz val="11"/>
        <color theme="1"/>
        <rFont val="游ゴシック"/>
        <family val="3"/>
        <charset val="128"/>
        <scheme val="minor"/>
      </rPr>
      <t>64</t>
    </r>
    <r>
      <rPr>
        <b/>
        <sz val="11"/>
        <color theme="1"/>
        <rFont val="游ゴシック"/>
        <family val="3"/>
        <charset val="128"/>
        <scheme val="minor"/>
      </rPr>
      <t>Cu</t>
    </r>
    <phoneticPr fontId="19"/>
  </si>
  <si>
    <r>
      <rPr>
        <b/>
        <vertAlign val="superscript"/>
        <sz val="11"/>
        <color theme="1"/>
        <rFont val="游ゴシック"/>
        <family val="3"/>
        <charset val="128"/>
        <scheme val="minor"/>
      </rPr>
      <t>65</t>
    </r>
    <r>
      <rPr>
        <b/>
        <sz val="11"/>
        <color theme="1"/>
        <rFont val="游ゴシック"/>
        <family val="3"/>
        <charset val="128"/>
        <scheme val="minor"/>
      </rPr>
      <t>Zn</t>
    </r>
    <phoneticPr fontId="19"/>
  </si>
  <si>
    <r>
      <rPr>
        <b/>
        <vertAlign val="superscript"/>
        <sz val="11"/>
        <color theme="1"/>
        <rFont val="游ゴシック"/>
        <family val="3"/>
        <charset val="128"/>
        <scheme val="minor"/>
      </rPr>
      <t>67</t>
    </r>
    <r>
      <rPr>
        <b/>
        <sz val="11"/>
        <color theme="1"/>
        <rFont val="游ゴシック"/>
        <family val="3"/>
        <charset val="128"/>
        <scheme val="minor"/>
      </rPr>
      <t>Ga</t>
    </r>
    <phoneticPr fontId="19"/>
  </si>
  <si>
    <r>
      <rPr>
        <b/>
        <vertAlign val="superscript"/>
        <sz val="11"/>
        <color theme="1"/>
        <rFont val="游ゴシック"/>
        <family val="3"/>
        <charset val="128"/>
        <scheme val="minor"/>
      </rPr>
      <t>68</t>
    </r>
    <r>
      <rPr>
        <b/>
        <sz val="11"/>
        <color theme="1"/>
        <rFont val="游ゴシック"/>
        <family val="3"/>
        <charset val="128"/>
        <scheme val="minor"/>
      </rPr>
      <t>Ge</t>
    </r>
    <phoneticPr fontId="19"/>
  </si>
  <si>
    <r>
      <rPr>
        <b/>
        <vertAlign val="superscript"/>
        <sz val="11"/>
        <color theme="1"/>
        <rFont val="游ゴシック"/>
        <family val="3"/>
        <charset val="128"/>
        <scheme val="minor"/>
      </rPr>
      <t>88</t>
    </r>
    <r>
      <rPr>
        <b/>
        <sz val="11"/>
        <color theme="1"/>
        <rFont val="游ゴシック"/>
        <family val="3"/>
        <charset val="128"/>
        <scheme val="minor"/>
      </rPr>
      <t>Y</t>
    </r>
    <phoneticPr fontId="19"/>
  </si>
  <si>
    <r>
      <rPr>
        <b/>
        <vertAlign val="superscript"/>
        <sz val="11"/>
        <color theme="1"/>
        <rFont val="游ゴシック"/>
        <family val="3"/>
        <charset val="128"/>
        <scheme val="minor"/>
      </rPr>
      <t>89</t>
    </r>
    <r>
      <rPr>
        <b/>
        <sz val="11"/>
        <color theme="1"/>
        <rFont val="游ゴシック"/>
        <family val="3"/>
        <charset val="128"/>
        <scheme val="minor"/>
      </rPr>
      <t>Zr</t>
    </r>
    <phoneticPr fontId="19"/>
  </si>
  <si>
    <r>
      <rPr>
        <b/>
        <vertAlign val="superscript"/>
        <sz val="11"/>
        <color theme="1"/>
        <rFont val="游ゴシック"/>
        <family val="3"/>
        <charset val="128"/>
        <scheme val="minor"/>
      </rPr>
      <t>90</t>
    </r>
    <r>
      <rPr>
        <b/>
        <sz val="11"/>
        <color theme="1"/>
        <rFont val="游ゴシック"/>
        <family val="3"/>
        <charset val="128"/>
        <scheme val="minor"/>
      </rPr>
      <t>Y</t>
    </r>
    <phoneticPr fontId="19"/>
  </si>
  <si>
    <r>
      <rPr>
        <b/>
        <vertAlign val="superscript"/>
        <sz val="11"/>
        <color theme="1"/>
        <rFont val="游ゴシック"/>
        <family val="3"/>
        <charset val="128"/>
        <scheme val="minor"/>
      </rPr>
      <t>99m</t>
    </r>
    <r>
      <rPr>
        <b/>
        <sz val="11"/>
        <color theme="1"/>
        <rFont val="游ゴシック"/>
        <family val="3"/>
        <charset val="128"/>
        <scheme val="minor"/>
      </rPr>
      <t>Tc</t>
    </r>
    <phoneticPr fontId="19"/>
  </si>
  <si>
    <r>
      <rPr>
        <b/>
        <vertAlign val="superscript"/>
        <sz val="11"/>
        <color theme="1"/>
        <rFont val="游ゴシック"/>
        <family val="3"/>
        <charset val="128"/>
        <scheme val="minor"/>
      </rPr>
      <t>111</t>
    </r>
    <r>
      <rPr>
        <b/>
        <sz val="11"/>
        <color theme="1"/>
        <rFont val="游ゴシック"/>
        <family val="3"/>
        <charset val="128"/>
        <scheme val="minor"/>
      </rPr>
      <t>In</t>
    </r>
    <phoneticPr fontId="19"/>
  </si>
  <si>
    <r>
      <rPr>
        <b/>
        <vertAlign val="superscript"/>
        <sz val="11"/>
        <color theme="1"/>
        <rFont val="游ゴシック"/>
        <family val="3"/>
        <charset val="128"/>
        <scheme val="minor"/>
      </rPr>
      <t>123</t>
    </r>
    <r>
      <rPr>
        <b/>
        <sz val="11"/>
        <color theme="1"/>
        <rFont val="游ゴシック"/>
        <family val="3"/>
        <charset val="128"/>
        <scheme val="minor"/>
      </rPr>
      <t>I</t>
    </r>
    <phoneticPr fontId="19"/>
  </si>
  <si>
    <r>
      <rPr>
        <b/>
        <vertAlign val="superscript"/>
        <sz val="11"/>
        <color theme="1"/>
        <rFont val="游ゴシック"/>
        <family val="3"/>
        <charset val="128"/>
        <scheme val="minor"/>
      </rPr>
      <t>124</t>
    </r>
    <r>
      <rPr>
        <b/>
        <sz val="11"/>
        <color theme="1"/>
        <rFont val="游ゴシック"/>
        <family val="3"/>
        <charset val="128"/>
        <scheme val="minor"/>
      </rPr>
      <t>I</t>
    </r>
    <phoneticPr fontId="19"/>
  </si>
  <si>
    <r>
      <rPr>
        <b/>
        <vertAlign val="superscript"/>
        <sz val="11"/>
        <color theme="1"/>
        <rFont val="游ゴシック"/>
        <family val="3"/>
        <charset val="128"/>
        <scheme val="minor"/>
      </rPr>
      <t>125</t>
    </r>
    <r>
      <rPr>
        <b/>
        <sz val="11"/>
        <color theme="1"/>
        <rFont val="游ゴシック"/>
        <family val="3"/>
        <charset val="128"/>
        <scheme val="minor"/>
      </rPr>
      <t>I</t>
    </r>
    <phoneticPr fontId="19"/>
  </si>
  <si>
    <r>
      <rPr>
        <b/>
        <vertAlign val="superscript"/>
        <sz val="11"/>
        <color theme="1"/>
        <rFont val="游ゴシック"/>
        <family val="3"/>
        <charset val="128"/>
        <scheme val="minor"/>
      </rPr>
      <t>131</t>
    </r>
    <r>
      <rPr>
        <b/>
        <sz val="11"/>
        <color theme="1"/>
        <rFont val="游ゴシック"/>
        <family val="3"/>
        <charset val="128"/>
        <scheme val="minor"/>
      </rPr>
      <t>I</t>
    </r>
    <phoneticPr fontId="19"/>
  </si>
  <si>
    <r>
      <rPr>
        <b/>
        <vertAlign val="superscript"/>
        <sz val="11"/>
        <color theme="1"/>
        <rFont val="游ゴシック"/>
        <family val="3"/>
        <charset val="128"/>
        <scheme val="minor"/>
      </rPr>
      <t>135m</t>
    </r>
    <r>
      <rPr>
        <b/>
        <sz val="11"/>
        <color theme="1"/>
        <rFont val="游ゴシック"/>
        <family val="3"/>
        <charset val="128"/>
        <scheme val="minor"/>
      </rPr>
      <t>Ba</t>
    </r>
    <phoneticPr fontId="19"/>
  </si>
  <si>
    <r>
      <rPr>
        <b/>
        <vertAlign val="superscript"/>
        <sz val="11"/>
        <color theme="1"/>
        <rFont val="游ゴシック"/>
        <family val="3"/>
        <charset val="128"/>
        <scheme val="minor"/>
      </rPr>
      <t>137</t>
    </r>
    <r>
      <rPr>
        <b/>
        <sz val="11"/>
        <color theme="1"/>
        <rFont val="游ゴシック"/>
        <family val="3"/>
        <charset val="128"/>
        <scheme val="minor"/>
      </rPr>
      <t>Cs</t>
    </r>
    <phoneticPr fontId="19"/>
  </si>
  <si>
    <r>
      <rPr>
        <b/>
        <vertAlign val="superscript"/>
        <sz val="11"/>
        <color theme="1"/>
        <rFont val="游ゴシック"/>
        <family val="3"/>
        <charset val="128"/>
        <scheme val="minor"/>
      </rPr>
      <t>177</t>
    </r>
    <r>
      <rPr>
        <b/>
        <sz val="11"/>
        <color theme="1"/>
        <rFont val="游ゴシック"/>
        <family val="3"/>
        <charset val="128"/>
        <scheme val="minor"/>
      </rPr>
      <t>Lu</t>
    </r>
    <phoneticPr fontId="19"/>
  </si>
  <si>
    <r>
      <rPr>
        <b/>
        <vertAlign val="superscript"/>
        <sz val="11"/>
        <color theme="1"/>
        <rFont val="游ゴシック"/>
        <family val="3"/>
        <charset val="128"/>
        <scheme val="minor"/>
      </rPr>
      <t>188</t>
    </r>
    <r>
      <rPr>
        <b/>
        <sz val="11"/>
        <color theme="1"/>
        <rFont val="游ゴシック"/>
        <family val="3"/>
        <charset val="128"/>
        <scheme val="minor"/>
      </rPr>
      <t>Re</t>
    </r>
    <phoneticPr fontId="19"/>
  </si>
  <si>
    <r>
      <rPr>
        <b/>
        <vertAlign val="superscript"/>
        <sz val="11"/>
        <color theme="1"/>
        <rFont val="游ゴシック"/>
        <family val="3"/>
        <charset val="128"/>
        <scheme val="minor"/>
      </rPr>
      <t>192</t>
    </r>
    <r>
      <rPr>
        <b/>
        <sz val="11"/>
        <color theme="1"/>
        <rFont val="游ゴシック"/>
        <family val="3"/>
        <charset val="128"/>
        <scheme val="minor"/>
      </rPr>
      <t>Ir</t>
    </r>
    <phoneticPr fontId="19"/>
  </si>
  <si>
    <r>
      <rPr>
        <b/>
        <vertAlign val="superscript"/>
        <sz val="11"/>
        <color theme="1"/>
        <rFont val="游ゴシック"/>
        <family val="3"/>
        <charset val="128"/>
        <scheme val="minor"/>
      </rPr>
      <t>201</t>
    </r>
    <r>
      <rPr>
        <b/>
        <sz val="11"/>
        <color theme="1"/>
        <rFont val="游ゴシック"/>
        <family val="3"/>
        <charset val="128"/>
        <scheme val="minor"/>
      </rPr>
      <t>Tl</t>
    </r>
    <phoneticPr fontId="19"/>
  </si>
  <si>
    <r>
      <rPr>
        <b/>
        <vertAlign val="superscript"/>
        <sz val="11"/>
        <color theme="1"/>
        <rFont val="游ゴシック"/>
        <family val="3"/>
        <charset val="128"/>
        <scheme val="minor"/>
      </rPr>
      <t>210</t>
    </r>
    <r>
      <rPr>
        <b/>
        <sz val="11"/>
        <color theme="1"/>
        <rFont val="游ゴシック"/>
        <family val="3"/>
        <charset val="128"/>
        <scheme val="minor"/>
      </rPr>
      <t>Pb</t>
    </r>
    <phoneticPr fontId="19"/>
  </si>
  <si>
    <r>
      <rPr>
        <b/>
        <vertAlign val="superscript"/>
        <sz val="11"/>
        <color theme="1"/>
        <rFont val="游ゴシック"/>
        <family val="3"/>
        <charset val="128"/>
        <scheme val="minor"/>
      </rPr>
      <t>211</t>
    </r>
    <r>
      <rPr>
        <b/>
        <sz val="11"/>
        <color theme="1"/>
        <rFont val="游ゴシック"/>
        <family val="3"/>
        <charset val="128"/>
        <scheme val="minor"/>
      </rPr>
      <t>At</t>
    </r>
    <phoneticPr fontId="19"/>
  </si>
  <si>
    <r>
      <rPr>
        <b/>
        <vertAlign val="superscript"/>
        <sz val="11"/>
        <color theme="1"/>
        <rFont val="游ゴシック"/>
        <family val="3"/>
        <charset val="128"/>
        <scheme val="minor"/>
      </rPr>
      <t>212</t>
    </r>
    <r>
      <rPr>
        <b/>
        <sz val="11"/>
        <color theme="1"/>
        <rFont val="游ゴシック"/>
        <family val="3"/>
        <charset val="128"/>
        <scheme val="minor"/>
      </rPr>
      <t>Pb</t>
    </r>
    <phoneticPr fontId="19"/>
  </si>
  <si>
    <r>
      <rPr>
        <b/>
        <vertAlign val="superscript"/>
        <sz val="11"/>
        <color theme="1"/>
        <rFont val="游ゴシック"/>
        <family val="3"/>
        <charset val="128"/>
        <scheme val="minor"/>
      </rPr>
      <t>223</t>
    </r>
    <r>
      <rPr>
        <b/>
        <sz val="11"/>
        <color theme="1"/>
        <rFont val="游ゴシック"/>
        <family val="3"/>
        <charset val="128"/>
        <scheme val="minor"/>
      </rPr>
      <t>Ra</t>
    </r>
    <phoneticPr fontId="19"/>
  </si>
  <si>
    <r>
      <rPr>
        <b/>
        <vertAlign val="superscript"/>
        <sz val="11"/>
        <color theme="1"/>
        <rFont val="游ゴシック"/>
        <family val="3"/>
        <charset val="128"/>
        <scheme val="minor"/>
      </rPr>
      <t>224</t>
    </r>
    <r>
      <rPr>
        <b/>
        <sz val="11"/>
        <color theme="1"/>
        <rFont val="游ゴシック"/>
        <family val="3"/>
        <charset val="128"/>
        <scheme val="minor"/>
      </rPr>
      <t>Ra</t>
    </r>
    <phoneticPr fontId="19"/>
  </si>
  <si>
    <r>
      <rPr>
        <b/>
        <vertAlign val="superscript"/>
        <sz val="11"/>
        <color theme="1"/>
        <rFont val="游ゴシック"/>
        <family val="3"/>
        <charset val="128"/>
        <scheme val="minor"/>
      </rPr>
      <t>225</t>
    </r>
    <r>
      <rPr>
        <b/>
        <sz val="11"/>
        <color theme="1"/>
        <rFont val="游ゴシック"/>
        <family val="3"/>
        <charset val="128"/>
        <scheme val="minor"/>
      </rPr>
      <t>Ac</t>
    </r>
    <phoneticPr fontId="19"/>
  </si>
  <si>
    <t>試料中の放射能（線）測定装置</t>
    <phoneticPr fontId="19"/>
  </si>
  <si>
    <t>イメージング・治療研究関連装置</t>
    <phoneticPr fontId="19"/>
  </si>
  <si>
    <t>その他の装置（管理区域内）</t>
    <phoneticPr fontId="19"/>
  </si>
  <si>
    <t>利用可否</t>
    <rPh sb="0" eb="2">
      <t>リヨウ</t>
    </rPh>
    <rPh sb="2" eb="4">
      <t>カヒ</t>
    </rPh>
    <phoneticPr fontId="19"/>
  </si>
  <si>
    <t>申し込み方法</t>
    <phoneticPr fontId="19"/>
  </si>
  <si>
    <t>従事者登録</t>
    <phoneticPr fontId="19"/>
  </si>
  <si>
    <t>個人被ばく線量計の管理</t>
    <phoneticPr fontId="19"/>
  </si>
  <si>
    <t>健康診断の受診</t>
    <phoneticPr fontId="19"/>
  </si>
  <si>
    <t>健康診断の開催時期</t>
    <phoneticPr fontId="19"/>
  </si>
  <si>
    <t>教育訓練の実施の仕方</t>
    <phoneticPr fontId="19"/>
  </si>
  <si>
    <t>教育訓練の開催時期</t>
    <phoneticPr fontId="19"/>
  </si>
  <si>
    <t>動物実験</t>
    <phoneticPr fontId="19"/>
  </si>
  <si>
    <t>動物飼育</t>
    <phoneticPr fontId="19"/>
  </si>
  <si>
    <t>遺伝子組み換え実験（P2）</t>
    <phoneticPr fontId="19"/>
  </si>
  <si>
    <t>遺伝子組み換え実験（P3）</t>
    <phoneticPr fontId="19"/>
  </si>
  <si>
    <t>受託研究受け入れ</t>
    <phoneticPr fontId="19"/>
  </si>
  <si>
    <t>サポートできる人員体制</t>
    <phoneticPr fontId="19"/>
  </si>
  <si>
    <t>α核種の使用</t>
    <phoneticPr fontId="19"/>
  </si>
  <si>
    <t>学外からの利用</t>
    <phoneticPr fontId="19"/>
  </si>
  <si>
    <t>利用可能時間</t>
    <phoneticPr fontId="19"/>
  </si>
  <si>
    <t>学内の宿泊施設</t>
    <phoneticPr fontId="19"/>
  </si>
  <si>
    <t>担当部署名</t>
    <phoneticPr fontId="19"/>
  </si>
  <si>
    <t>電話番号</t>
    <phoneticPr fontId="19"/>
  </si>
  <si>
    <t>メールアドレス</t>
    <phoneticPr fontId="19"/>
  </si>
  <si>
    <r>
      <rPr>
        <b/>
        <vertAlign val="superscript"/>
        <sz val="11"/>
        <color theme="1"/>
        <rFont val="游ゴシック"/>
        <family val="3"/>
        <charset val="128"/>
        <scheme val="minor"/>
      </rPr>
      <t>68</t>
    </r>
    <r>
      <rPr>
        <b/>
        <sz val="11"/>
        <color theme="1"/>
        <rFont val="游ゴシック"/>
        <family val="3"/>
        <charset val="128"/>
        <scheme val="minor"/>
      </rPr>
      <t>Ga</t>
    </r>
    <phoneticPr fontId="19"/>
  </si>
  <si>
    <t>液体シンチレーションカウンタ（型番・購入時期）</t>
    <rPh sb="0" eb="2">
      <t>エキタイ</t>
    </rPh>
    <rPh sb="15" eb="17">
      <t>カタバン</t>
    </rPh>
    <rPh sb="18" eb="20">
      <t>コウニュウ</t>
    </rPh>
    <rPh sb="20" eb="22">
      <t>ジキ</t>
    </rPh>
    <phoneticPr fontId="19"/>
  </si>
  <si>
    <t>マイクロプレートシンチレーションカウンタ（型番・購入時期）</t>
    <rPh sb="21" eb="23">
      <t>カタバン</t>
    </rPh>
    <rPh sb="24" eb="26">
      <t>コウニュウ</t>
    </rPh>
    <rPh sb="26" eb="28">
      <t>ジキ</t>
    </rPh>
    <phoneticPr fontId="19"/>
  </si>
  <si>
    <t>ガンマカウンタ（型番・購入時期）</t>
    <rPh sb="8" eb="10">
      <t>カタバン</t>
    </rPh>
    <rPh sb="11" eb="15">
      <t>コウニュウジキ</t>
    </rPh>
    <phoneticPr fontId="19"/>
  </si>
  <si>
    <t>画像解析装置（型番・購入時期）</t>
    <rPh sb="0" eb="2">
      <t>ガゾウ</t>
    </rPh>
    <rPh sb="2" eb="4">
      <t>カイセキ</t>
    </rPh>
    <rPh sb="4" eb="6">
      <t>ソウチ</t>
    </rPh>
    <rPh sb="7" eb="9">
      <t>カタバン</t>
    </rPh>
    <rPh sb="10" eb="12">
      <t>コウニュウ</t>
    </rPh>
    <rPh sb="12" eb="14">
      <t>ジキ</t>
    </rPh>
    <phoneticPr fontId="19"/>
  </si>
  <si>
    <t>その他の生物試料の放射能測定装置</t>
    <rPh sb="2" eb="3">
      <t>タ</t>
    </rPh>
    <rPh sb="14" eb="16">
      <t>ソウチ</t>
    </rPh>
    <phoneticPr fontId="19"/>
  </si>
  <si>
    <t>動物用PET、SPECT（型番・購入時期）</t>
    <rPh sb="0" eb="3">
      <t>ドウブツヨウ</t>
    </rPh>
    <rPh sb="13" eb="15">
      <t>カタバン</t>
    </rPh>
    <rPh sb="16" eb="18">
      <t>コウニュウ</t>
    </rPh>
    <rPh sb="18" eb="20">
      <t>ジキ</t>
    </rPh>
    <phoneticPr fontId="19"/>
  </si>
  <si>
    <t>詳しい受け入れ条件</t>
    <rPh sb="0" eb="1">
      <t>クワ</t>
    </rPh>
    <phoneticPr fontId="19"/>
  </si>
  <si>
    <t>（学外利用可）学内利用</t>
    <rPh sb="1" eb="3">
      <t>ガクガイ</t>
    </rPh>
    <rPh sb="3" eb="5">
      <t>リヨウ</t>
    </rPh>
    <rPh sb="5" eb="6">
      <t>カ</t>
    </rPh>
    <phoneticPr fontId="19"/>
  </si>
  <si>
    <t>（学外利用可）学外利用</t>
    <rPh sb="1" eb="3">
      <t>ガクガイ</t>
    </rPh>
    <rPh sb="3" eb="5">
      <t>リヨウ</t>
    </rPh>
    <rPh sb="5" eb="6">
      <t>カ</t>
    </rPh>
    <rPh sb="8" eb="9">
      <t>ソト</t>
    </rPh>
    <phoneticPr fontId="19"/>
  </si>
  <si>
    <t>（学外利用不可）学内利用</t>
    <rPh sb="1" eb="3">
      <t>ガクガイ</t>
    </rPh>
    <rPh sb="3" eb="5">
      <t>リヨウ</t>
    </rPh>
    <rPh sb="5" eb="7">
      <t>フカ</t>
    </rPh>
    <phoneticPr fontId="19"/>
  </si>
  <si>
    <t>教育訓練の免除</t>
    <rPh sb="5" eb="7">
      <t>メンジョ</t>
    </rPh>
    <phoneticPr fontId="19"/>
  </si>
  <si>
    <t>①</t>
    <phoneticPr fontId="19"/>
  </si>
  <si>
    <t>②大学名</t>
    <phoneticPr fontId="19"/>
  </si>
  <si>
    <t>③施設名称</t>
    <phoneticPr fontId="19"/>
  </si>
  <si>
    <t>④webサイト</t>
    <phoneticPr fontId="19"/>
  </si>
  <si>
    <t>⑤紹介文</t>
    <phoneticPr fontId="19"/>
  </si>
  <si>
    <t>⑥研究領域</t>
    <phoneticPr fontId="19"/>
  </si>
  <si>
    <t>⑦使用目的</t>
    <phoneticPr fontId="19"/>
  </si>
  <si>
    <t>⑧実施できる実験（代表例）</t>
    <rPh sb="9" eb="11">
      <t>ダイヒョウ</t>
    </rPh>
    <rPh sb="11" eb="12">
      <t>レイ</t>
    </rPh>
    <phoneticPr fontId="19"/>
  </si>
  <si>
    <t>⑨ [H-3]</t>
    <phoneticPr fontId="19"/>
  </si>
  <si>
    <t>⑨ [C-11]</t>
    <phoneticPr fontId="19"/>
  </si>
  <si>
    <t>⑨ [C-14]</t>
    <phoneticPr fontId="19"/>
  </si>
  <si>
    <t>⑨ [N-13]</t>
    <phoneticPr fontId="19"/>
  </si>
  <si>
    <t>⑨ [F-18]</t>
    <phoneticPr fontId="19"/>
  </si>
  <si>
    <t>⑨ [Na-22]</t>
    <phoneticPr fontId="19"/>
  </si>
  <si>
    <t>⑨ [P-32]</t>
    <phoneticPr fontId="19"/>
  </si>
  <si>
    <t>⑨[P-33]</t>
    <phoneticPr fontId="19"/>
  </si>
  <si>
    <t>⑨ [S-35]</t>
    <phoneticPr fontId="19"/>
  </si>
  <si>
    <t>⑨[Cl-36]</t>
    <phoneticPr fontId="19"/>
  </si>
  <si>
    <t>⑩ [Ca-45]</t>
    <phoneticPr fontId="19"/>
  </si>
  <si>
    <t>⑩ [Cr-51]</t>
    <phoneticPr fontId="19"/>
  </si>
  <si>
    <t>⑩[Fe-59]</t>
    <phoneticPr fontId="19"/>
  </si>
  <si>
    <t>⑩[Co-57]</t>
    <phoneticPr fontId="19"/>
  </si>
  <si>
    <t>⑩ [Co-60]</t>
    <phoneticPr fontId="19"/>
  </si>
  <si>
    <t>⑩ [Cu-64]</t>
    <phoneticPr fontId="19"/>
  </si>
  <si>
    <t>⑩ [Zn-65]</t>
    <phoneticPr fontId="19"/>
  </si>
  <si>
    <t>⑩ [67-Ga]</t>
    <phoneticPr fontId="19"/>
  </si>
  <si>
    <t>⑩ [68-Ga]</t>
    <phoneticPr fontId="19"/>
  </si>
  <si>
    <t>⑩ [Ge-68]</t>
    <phoneticPr fontId="19"/>
  </si>
  <si>
    <t>⑪ [Zr-89]</t>
    <phoneticPr fontId="19"/>
  </si>
  <si>
    <t>⑪[Y-90]</t>
    <phoneticPr fontId="19"/>
  </si>
  <si>
    <t>⑪[Tc-99m]</t>
    <phoneticPr fontId="19"/>
  </si>
  <si>
    <t>⑪[In-111]</t>
    <phoneticPr fontId="19"/>
  </si>
  <si>
    <t>⑪[I-123]</t>
    <phoneticPr fontId="19"/>
  </si>
  <si>
    <t>⑪[I-124]</t>
    <phoneticPr fontId="19"/>
  </si>
  <si>
    <t>⑩[Y-88]</t>
    <phoneticPr fontId="19"/>
  </si>
  <si>
    <t>⑪[I-125]</t>
    <phoneticPr fontId="19"/>
  </si>
  <si>
    <t>⑪[I-131]</t>
    <phoneticPr fontId="19"/>
  </si>
  <si>
    <t>⑪[Ba-135m]</t>
    <phoneticPr fontId="19"/>
  </si>
  <si>
    <t>⑪[Cs-137]</t>
    <phoneticPr fontId="19"/>
  </si>
  <si>
    <t>⑫[Lu-177]</t>
    <phoneticPr fontId="19"/>
  </si>
  <si>
    <t>⑫[Re-188]</t>
    <phoneticPr fontId="19"/>
  </si>
  <si>
    <t>⑫[Ir-192]</t>
    <phoneticPr fontId="19"/>
  </si>
  <si>
    <t>⑫[Tl-201]</t>
    <phoneticPr fontId="19"/>
  </si>
  <si>
    <t>⑫[Pb-210]</t>
    <phoneticPr fontId="19"/>
  </si>
  <si>
    <t>⑫[At-211]</t>
    <phoneticPr fontId="19"/>
  </si>
  <si>
    <t>⑫[Pb-212]</t>
    <phoneticPr fontId="19"/>
  </si>
  <si>
    <t>⑫[Ra-223]</t>
    <phoneticPr fontId="19"/>
  </si>
  <si>
    <t>⑫[Ra-224]</t>
    <phoneticPr fontId="19"/>
  </si>
  <si>
    <t>⑫[Ac-225]</t>
    <phoneticPr fontId="19"/>
  </si>
  <si>
    <t>⑬その他の核種</t>
    <phoneticPr fontId="19"/>
  </si>
  <si>
    <t>⑭試料中の放射能（線）測定装置</t>
    <phoneticPr fontId="19"/>
  </si>
  <si>
    <t>⑮液体シンチレーションカウンタ（型番、購入時期）</t>
    <phoneticPr fontId="19"/>
  </si>
  <si>
    <t>⑯マイクロプレートシンチレーションカウンタ（型番、購入時期）</t>
    <phoneticPr fontId="19"/>
  </si>
  <si>
    <t>⑰ガンマカウンタ（型番、購入時期）</t>
    <phoneticPr fontId="19"/>
  </si>
  <si>
    <t>⑱画像解析装置（型番、購入時期）</t>
    <phoneticPr fontId="19"/>
  </si>
  <si>
    <t>⑲生物試料の放射能測定装置</t>
    <phoneticPr fontId="19"/>
  </si>
  <si>
    <t>⑳動物用PET、SPECT（型番、購入時期）</t>
    <phoneticPr fontId="19"/>
  </si>
  <si>
    <t>㉑イメージング・治療研究関連装置</t>
    <phoneticPr fontId="19"/>
  </si>
  <si>
    <t>㉒管理区域内のその他の装置</t>
    <phoneticPr fontId="19"/>
  </si>
  <si>
    <t>㉓学外の利用可否</t>
    <phoneticPr fontId="19"/>
  </si>
  <si>
    <t>㉔受け入れ条件</t>
    <phoneticPr fontId="19"/>
  </si>
  <si>
    <t>㉕学外の申し込み方法</t>
    <phoneticPr fontId="19"/>
  </si>
  <si>
    <t>㉖従事者登録</t>
    <phoneticPr fontId="19"/>
  </si>
  <si>
    <t>㉗個人被ばく線量計の管理</t>
    <phoneticPr fontId="19"/>
  </si>
  <si>
    <t>㉘健康診断の受診</t>
    <phoneticPr fontId="19"/>
  </si>
  <si>
    <t>㉙（学外利用不可）費用</t>
    <rPh sb="2" eb="4">
      <t>ガクガイ</t>
    </rPh>
    <rPh sb="4" eb="6">
      <t>リヨウ</t>
    </rPh>
    <rPh sb="6" eb="8">
      <t>フカ</t>
    </rPh>
    <rPh sb="9" eb="11">
      <t>ヒヨウ</t>
    </rPh>
    <phoneticPr fontId="19"/>
  </si>
  <si>
    <t>㉚（学外利用可）学内利用費用</t>
    <rPh sb="2" eb="4">
      <t>ガクガイ</t>
    </rPh>
    <rPh sb="4" eb="6">
      <t>リヨウ</t>
    </rPh>
    <rPh sb="6" eb="7">
      <t>カ</t>
    </rPh>
    <rPh sb="12" eb="14">
      <t>ヒヨウ</t>
    </rPh>
    <phoneticPr fontId="19"/>
  </si>
  <si>
    <t>㉛（学外利用可）学外利用費用</t>
    <rPh sb="12" eb="14">
      <t>ヒヨウ</t>
    </rPh>
    <phoneticPr fontId="19"/>
  </si>
  <si>
    <t>㉜利用可能時間</t>
    <phoneticPr fontId="19"/>
  </si>
  <si>
    <t>㉝サポートできる人員体制</t>
    <phoneticPr fontId="19"/>
  </si>
  <si>
    <t>㉞動物実験</t>
    <phoneticPr fontId="19"/>
  </si>
  <si>
    <t>㉞動物飼育</t>
    <phoneticPr fontId="19"/>
  </si>
  <si>
    <t>㉞遺伝子組み換え実験（P2）</t>
    <phoneticPr fontId="19"/>
  </si>
  <si>
    <t>㉞α核種の使用実績</t>
    <phoneticPr fontId="19"/>
  </si>
  <si>
    <t>㉞学外からの利用実績</t>
    <phoneticPr fontId="19"/>
  </si>
  <si>
    <t>㉞受託研究受け入れ</t>
    <phoneticPr fontId="19"/>
  </si>
  <si>
    <t>㉞学内の宿泊施設</t>
    <phoneticPr fontId="19"/>
  </si>
  <si>
    <t>㉟教育訓練の免除</t>
    <rPh sb="6" eb="8">
      <t>メンジョ</t>
    </rPh>
    <phoneticPr fontId="19"/>
  </si>
  <si>
    <t>㊱教育訓練の実施方法</t>
    <rPh sb="8" eb="10">
      <t>ホウホウ</t>
    </rPh>
    <phoneticPr fontId="19"/>
  </si>
  <si>
    <t>㊲教育訓練の開催時期</t>
    <phoneticPr fontId="19"/>
  </si>
  <si>
    <t>㊳健康診断の開催時期</t>
    <phoneticPr fontId="19"/>
  </si>
  <si>
    <t>㊴アピールポイント</t>
    <phoneticPr fontId="19"/>
  </si>
  <si>
    <t>㊶電話番号</t>
    <phoneticPr fontId="19"/>
  </si>
  <si>
    <t>実施可能な実験</t>
    <rPh sb="0" eb="2">
      <t>ジッシ</t>
    </rPh>
    <rPh sb="2" eb="4">
      <t>カノウ</t>
    </rPh>
    <rPh sb="5" eb="7">
      <t>ジッケン</t>
    </rPh>
    <phoneticPr fontId="19"/>
  </si>
  <si>
    <t>核種</t>
    <rPh sb="0" eb="2">
      <t>カクシュ</t>
    </rPh>
    <phoneticPr fontId="19"/>
  </si>
  <si>
    <t>学外研究者の利用可否</t>
    <phoneticPr fontId="19"/>
  </si>
  <si>
    <t>遺伝子</t>
    <phoneticPr fontId="19"/>
  </si>
  <si>
    <t>受託研究</t>
    <phoneticPr fontId="19"/>
  </si>
  <si>
    <t>許可証にある使用目的</t>
    <rPh sb="0" eb="2">
      <t>キョカ</t>
    </rPh>
    <rPh sb="2" eb="3">
      <t>ショウ</t>
    </rPh>
    <rPh sb="6" eb="8">
      <t>シヨウ</t>
    </rPh>
    <rPh sb="8" eb="10">
      <t>モクテキ</t>
    </rPh>
    <phoneticPr fontId="19"/>
  </si>
  <si>
    <t>主な研究領域</t>
    <rPh sb="0" eb="1">
      <t>オモ</t>
    </rPh>
    <phoneticPr fontId="19"/>
  </si>
  <si>
    <t>webサイトのURL</t>
    <phoneticPr fontId="19"/>
  </si>
  <si>
    <t>実施できる主な実験</t>
    <rPh sb="5" eb="6">
      <t>オモ</t>
    </rPh>
    <phoneticPr fontId="19"/>
  </si>
  <si>
    <t>㉞遺伝子組み換え実験（P3）</t>
    <phoneticPr fontId="19"/>
  </si>
  <si>
    <t>3H</t>
    <phoneticPr fontId="19"/>
  </si>
  <si>
    <t>22Na</t>
    <phoneticPr fontId="19"/>
  </si>
  <si>
    <t>32P</t>
    <phoneticPr fontId="19"/>
  </si>
  <si>
    <t>33P</t>
    <phoneticPr fontId="19"/>
  </si>
  <si>
    <t>35S</t>
    <phoneticPr fontId="19"/>
  </si>
  <si>
    <t>36Cl</t>
    <phoneticPr fontId="19"/>
  </si>
  <si>
    <t>45Ca</t>
    <phoneticPr fontId="19"/>
  </si>
  <si>
    <t>51Cr</t>
    <phoneticPr fontId="19"/>
  </si>
  <si>
    <t>59Fe</t>
    <phoneticPr fontId="19"/>
  </si>
  <si>
    <t>57Co</t>
    <phoneticPr fontId="19"/>
  </si>
  <si>
    <t>60Co</t>
    <phoneticPr fontId="19"/>
  </si>
  <si>
    <t>64Cu</t>
    <phoneticPr fontId="19"/>
  </si>
  <si>
    <t>65Zn</t>
    <phoneticPr fontId="19"/>
  </si>
  <si>
    <t>67Ga</t>
    <phoneticPr fontId="19"/>
  </si>
  <si>
    <t>68Ge</t>
    <phoneticPr fontId="19"/>
  </si>
  <si>
    <t>88Y</t>
    <phoneticPr fontId="19"/>
  </si>
  <si>
    <t>89Zr</t>
    <phoneticPr fontId="19"/>
  </si>
  <si>
    <t>90Y</t>
    <phoneticPr fontId="19"/>
  </si>
  <si>
    <t>99mTc</t>
    <phoneticPr fontId="19"/>
  </si>
  <si>
    <t>111In</t>
    <phoneticPr fontId="19"/>
  </si>
  <si>
    <t>123I</t>
    <phoneticPr fontId="19"/>
  </si>
  <si>
    <t>124I</t>
    <phoneticPr fontId="19"/>
  </si>
  <si>
    <t>125I</t>
    <phoneticPr fontId="19"/>
  </si>
  <si>
    <t>131I</t>
    <phoneticPr fontId="19"/>
  </si>
  <si>
    <t>135mBa</t>
    <phoneticPr fontId="19"/>
  </si>
  <si>
    <t>137Cs</t>
    <phoneticPr fontId="19"/>
  </si>
  <si>
    <t>177Lu</t>
    <phoneticPr fontId="19"/>
  </si>
  <si>
    <t>188Re</t>
    <phoneticPr fontId="19"/>
  </si>
  <si>
    <t>192Ir</t>
    <phoneticPr fontId="19"/>
  </si>
  <si>
    <t>201Tl</t>
    <phoneticPr fontId="19"/>
  </si>
  <si>
    <t>210Pb</t>
    <phoneticPr fontId="19"/>
  </si>
  <si>
    <t>211At</t>
    <phoneticPr fontId="19"/>
  </si>
  <si>
    <t>212Pb</t>
    <phoneticPr fontId="19"/>
  </si>
  <si>
    <t>224Ra</t>
    <phoneticPr fontId="19"/>
  </si>
  <si>
    <t>225Ac</t>
    <phoneticPr fontId="19"/>
  </si>
  <si>
    <t>合計</t>
    <rPh sb="0" eb="2">
      <t>ゴウケイ</t>
    </rPh>
    <phoneticPr fontId="19"/>
  </si>
  <si>
    <t>68Ga</t>
    <phoneticPr fontId="19"/>
  </si>
  <si>
    <t>11C</t>
    <phoneticPr fontId="19"/>
  </si>
  <si>
    <t>14C</t>
    <phoneticPr fontId="19"/>
  </si>
  <si>
    <t>13N</t>
    <phoneticPr fontId="19"/>
  </si>
  <si>
    <t>18F</t>
    <phoneticPr fontId="19"/>
  </si>
  <si>
    <t>223Ra</t>
    <phoneticPr fontId="19"/>
  </si>
  <si>
    <t>学外利用の実績</t>
    <rPh sb="2" eb="4">
      <t>リヨウ</t>
    </rPh>
    <rPh sb="5" eb="7">
      <t>ジッセキ</t>
    </rPh>
    <phoneticPr fontId="19"/>
  </si>
  <si>
    <t>2021/01/28 11:46:21 午前 GMT+9</t>
  </si>
  <si>
    <t>アイソトープ総合センター</t>
  </si>
  <si>
    <t>北海道大学アイソトープ総合センターは小規模RI施設では実験が難しい高レベルRIを取り扱うことができる全学共用施設です。通常のRI実験の他、PET・SPECT・CT装置、直線加速装置、質量分析イメージング装置などの機器を学外者へ利用開放しております。</t>
  </si>
  <si>
    <t>放射線化学;薬学;基礎医学;腫瘍学;脳神経科学;医工学;生物科学;基礎生物学;農学;環境化学</t>
  </si>
  <si>
    <t>細胞実験;動物実験;化学実験;分子イメージング実験;がんを標的としたアイソトープ治療薬の研究開発</t>
  </si>
  <si>
    <t>1GBq以上</t>
  </si>
  <si>
    <t>10-100MBq</t>
  </si>
  <si>
    <t>100-1GBq</t>
  </si>
  <si>
    <t>1-10MBq</t>
  </si>
  <si>
    <t>α線用計測装置（スペクトロメータ含む）;β線用計測装置（スペクトロメータ含む）;γ線用計測装置（スペクトロメータ含む）;ドーズキャリブレータ（キュリーメータ）</t>
  </si>
  <si>
    <t>LSC-5100	2007年
LSC-6100	2009年
LSC-8000	2015年
LSC-LB5		2009年</t>
  </si>
  <si>
    <t>1450 MicroBata	2012年</t>
  </si>
  <si>
    <t xml:space="preserve">ARC-1000M		2004年
ARC-380CL		2004年
AccuFLEX γ7000	2009年
1480WIZARD 3	2007年
2470WIZARD2	2015年
2480WIZARD２	2016年
</t>
  </si>
  <si>
    <t xml:space="preserve">FLA-7000		2008年
LAS-4000 mini	2008年
</t>
  </si>
  <si>
    <t>Ge半導体検出器</t>
  </si>
  <si>
    <t>Inveon	2007年</t>
  </si>
  <si>
    <t>動物用X線装置;動物用CT;核種合成装置</t>
  </si>
  <si>
    <t>X線照射装置;顕微鏡（蛍光実体顕微鏡等）;PCRシステム;クロマトグラフ（液体・ガスクロマトグラフ質量分析装置等）;捕集装置（ダストサンプラー、捕集装置等）;分光光度計（吸光・蛍光・赤外分光光度計等）;質量分析イメージング装置（MALDI-TOF/MS等）;ミクロトーム</t>
  </si>
  <si>
    <t>法定の教育訓練を受講（主催者は不問）、当センター主催教育訓練を受講、電離則, 規制法に準じた健康診断の受診</t>
  </si>
  <si>
    <t>当センター指定の書式（RI従事者登録申請書、利用許可申請書）を提出</t>
  </si>
  <si>
    <t>利用者の所属元の個人被ばく線量計（ガラスバッチなどの受動式）を持参し、所属元から結果の提供を受ける</t>
  </si>
  <si>
    <t>自身の所属・雇用元等で事前に受診することが必要（検診記録の提出が必須）;受け入れ先で受診が可能</t>
  </si>
  <si>
    <t>当センター利用内規によるhttps://www.hokudai.ac.jp/radiois/riyou.html#1-6</t>
  </si>
  <si>
    <t>放射線安全管理スタッフ;動物実験全般の相談スタッフ;一般的な実験装置の相談スタッフ;実験に関する相談員</t>
  </si>
  <si>
    <t>×</t>
  </si>
  <si>
    <t>△（応相談）</t>
  </si>
  <si>
    <t>学外で教育訓練を受講している場合、その内容に問題が無ければ予防規程等の一部を除き、受講を免除する。</t>
  </si>
  <si>
    <t>2020年度は試験的にe-ラーニングにより実施</t>
  </si>
  <si>
    <t>４月、７月、１０月、１月（年度の状況による）</t>
  </si>
  <si>
    <t>６月、１２月</t>
  </si>
  <si>
    <t>学外者には実験台利用、部屋の占有利用の他、オープンラボ（研究用、実習用）、複数のオープン機器（SET・SPECT・CT装置、直線加速装置、質量分析イメージング装置）などもご使用頂けます。</t>
  </si>
  <si>
    <t>管理室</t>
  </si>
  <si>
    <t>cis-kanri@ric.hokudai.ac.jp</t>
  </si>
  <si>
    <t>2021/01/29 9:06:52 午前 GMT+9</t>
  </si>
  <si>
    <t>（国）精神・神経医療研究センター　</t>
  </si>
  <si>
    <t>神経研究所</t>
  </si>
  <si>
    <t>PET/CTを保有していますので、近年注目されている分子イメージング研究を実施することが可能です。</t>
  </si>
  <si>
    <t>基礎医学;臨床医学;脳神経科学</t>
  </si>
  <si>
    <t>医学・薬学利用</t>
  </si>
  <si>
    <t>細胞実験;分子イメージング実験</t>
  </si>
  <si>
    <t>β線用計測装置（スペクトロメータ含む）;γ線用計測装置（スペクトロメータ含む）;ドーズキャリブレータ（キュリーメータ）</t>
  </si>
  <si>
    <t>動物用CT;サイクロトロン</t>
  </si>
  <si>
    <t>該当研究部の併任</t>
  </si>
  <si>
    <t>受け入れる際は従事者登録が必須（過去の被ばく記録がある場合、所属施設から記録を取り寄せる必要有）;受託研究時など、内容によっては一時立ち入りにて対応する</t>
  </si>
  <si>
    <t>受け入れ先の施設で新たに個人被ばく線量計を用意し管理する</t>
  </si>
  <si>
    <t>必要に応じてリモートで受講</t>
  </si>
  <si>
    <t>毎月</t>
  </si>
  <si>
    <t>年2回　6月・12月</t>
  </si>
  <si>
    <t>ラジオアイソトープ管理室</t>
  </si>
  <si>
    <t>ri-admin@ncnp.go.jp</t>
  </si>
  <si>
    <t>2021/01/29 10:17:30 午前 GMT+9</t>
  </si>
  <si>
    <t>秋田大学</t>
  </si>
  <si>
    <t>バイオサイエンス教育・研究サポートセンター</t>
  </si>
  <si>
    <t>秋田大学バイオサイエンス教育・研究サポートセンターは非密封RI実験を行う研究施設です。大学の委員会に計画書を提出して審査・承認を受ければ動物実験や遺伝子組換え実験も実施可能です。学外利用者や受託実験も受け入れております。利用料金などはホームページに掲載いたしておりますが、ご不明な点があればお気軽にお問い合わせ下さい。</t>
  </si>
  <si>
    <t>薬学;基礎医学;臨床医学;生物科学</t>
  </si>
  <si>
    <t>細胞実験;動物実験</t>
  </si>
  <si>
    <t>β線用計測装置（スペクトロメータ含む）;γ線用計測装置（スペクトロメータ含む）</t>
  </si>
  <si>
    <t>LSC-8000（平成27年3月）　LSC-6101(平成18年10月）</t>
  </si>
  <si>
    <t>Accu FLEX7010（平成15年3月）</t>
  </si>
  <si>
    <t>Typhoon FLA9500（平成25年10月）</t>
  </si>
  <si>
    <t>細胞培養装置;PCRシステム;クロマトグラフ（液体・ガスクロマトグラフ質量分析装置等）;分光光度計（吸光・蛍光・赤外分光光度計等）</t>
  </si>
  <si>
    <t>可能</t>
  </si>
  <si>
    <t>まずはメール（及び電話）で問合せから</t>
  </si>
  <si>
    <t>自身の所属・雇用元等で事前に受診することが必要（検診記録の提出が必須）</t>
  </si>
  <si>
    <t>http://www.med.akita-u.ac.jp/~ric/policy.html</t>
  </si>
  <si>
    <t>原則として平日8：30～17：00　時間外・休日は要相談</t>
  </si>
  <si>
    <t>放射線安全管理スタッフ;一般的な実験装置の相談スタッフ;実験に関する相談員</t>
  </si>
  <si>
    <t>基本全て対面で実施していたが現在はコロナ禍のためeラーニング</t>
  </si>
  <si>
    <t>対面の場合は例年5月（新規教育）と3月（再教育）　</t>
  </si>
  <si>
    <t>年2回、5月と11月</t>
  </si>
  <si>
    <t>学内者1,100円/日, 学外者2,750円/日 の施設設備利用料金で使用可能な利用機器一覧（http://www.med.akita-u.ac.jp/~ric/blog1.html）</t>
  </si>
  <si>
    <t>バイオサイエンス教育・研究サポートセンター　放射性同位元素部門</t>
  </si>
  <si>
    <t>ri@med.akita-u.ac.jp</t>
  </si>
  <si>
    <t>2021/02/01 3:47:15 午後 GMT+9</t>
  </si>
  <si>
    <t>東京大学</t>
  </si>
  <si>
    <t>医学部</t>
  </si>
  <si>
    <t>東京大学医学部放射線実験施設では、ライフサイエンス研究を推進するために様々な機器を用意しており、初めて利用される方にも安心できるサポート体制を構築しております。</t>
  </si>
  <si>
    <t>基礎医学;腫瘍学;生物科学;基礎生物学</t>
  </si>
  <si>
    <t>医学・薬学利用;生物学・農学利用</t>
  </si>
  <si>
    <t>細胞実験;動物実験;がんを標的としたアイソトープ治療薬の研究開発</t>
  </si>
  <si>
    <t>パーキンエルマーTri-Carb3110TR (2014)、Tri-Carb2300TR (2007)</t>
  </si>
  <si>
    <t>パーキエルマーC991201J (2010)</t>
  </si>
  <si>
    <t>パッカード A9912V (1996)</t>
  </si>
  <si>
    <t>GE healthcare FLA (2010), BAS-2500 (2004)</t>
  </si>
  <si>
    <t>顕微鏡（蛍光実体顕微鏡等）;細胞培養装置;PCRシステム;分光光度計（吸光・蛍光・赤外分光光度計等）</t>
  </si>
  <si>
    <t>医学部所属研究室が受け入れること</t>
  </si>
  <si>
    <t>受け入れ研究室へ相談すること</t>
  </si>
  <si>
    <t>受け入れ先で受診が可能</t>
  </si>
  <si>
    <t>基本登録料、スペース占有料等の負担あり。</t>
  </si>
  <si>
    <t>学内利用に準ずる</t>
  </si>
  <si>
    <t>平日・休日ともに24時間利用可能（但し、メンテナンス日や冬休みに閉鎖期間あり）</t>
  </si>
  <si>
    <t>項目によって、対面とeラーニングを併用</t>
  </si>
  <si>
    <t>年2回（7月、2月）</t>
  </si>
  <si>
    <t>学内有数の管理区域の広さ・清潔・充実したサポート体制</t>
  </si>
  <si>
    <t>医学部放射線管理室</t>
  </si>
  <si>
    <t>ri2kanri@m.u-tokyo.ac.jp</t>
  </si>
  <si>
    <t>協会の主任者講習会や教育訓練開催時に配布する</t>
  </si>
  <si>
    <t>2021/02/05 10:29:57 午前 GMT+9</t>
  </si>
  <si>
    <t>岐阜大学</t>
  </si>
  <si>
    <t>高等研究院 科学研究基盤センター 放射性同位元素実験分野</t>
  </si>
  <si>
    <t xml:space="preserve">岐阜大学　高等研究院　科学研究基盤センター 放射性同位元素（RI）実験分野では、法令に基づいた安全管理の元、共同利用施設として次のようなことを行っています。
・RIを用いた細胞等の生命科学系トレーサー実験
・環境放射線計測
・放射線教育、人材育成活動等
</t>
  </si>
  <si>
    <t>岐阜大学高等研究院科学研究基盤センターHPの年報より最新情報を御確認下さい。</t>
  </si>
  <si>
    <t>平日　8：30から17：15　夜間や土日祝の場合要相談</t>
  </si>
  <si>
    <t>riyanagi@gifu-u.ac.jp</t>
  </si>
  <si>
    <t>2021/02/09 9:42:50 午後 GMT+9</t>
  </si>
  <si>
    <t>浜松医科大学</t>
  </si>
  <si>
    <t>産学連携・知財活用推進センター　サイクロトロン棟</t>
  </si>
  <si>
    <t>https://www.hama-med.ac.jp/about-us/mechanism-fig/medcollab-ip/device/index.html</t>
  </si>
  <si>
    <t>放射線化学;薬学;基礎医学;臨床医学;腫瘍学;脳神経科学;医工学;生物科学;基礎生物学</t>
  </si>
  <si>
    <t>医学・薬学利用;生物学・農学利用;化学利用;検出機器関連における利用;分子イメージング技術の研究</t>
  </si>
  <si>
    <t>細胞実験;動物実験;化学実験;分子イメージング実験;がんを標的としたアイソトープ治療薬の研究開発;X線照射実験、MRI撮像、CT撮像、光イメージング撮像</t>
  </si>
  <si>
    <t>99Mo　1GBq以上、67Cu　10-100MBq、153Gd　10-100MBq</t>
  </si>
  <si>
    <t>LSC-5100(2002.4)</t>
  </si>
  <si>
    <t>Wizard2 2480(2009.12)</t>
  </si>
  <si>
    <t>FLA3000(2010.3)、Typhoon(2021.3)</t>
  </si>
  <si>
    <t>GMI-FXシステム(2009.9)、HITS655K(2014.3)、G4(2019.3)</t>
  </si>
  <si>
    <t>動物用MRI;動物用X線装置;動物用CT;サイクロトロン;核種合成装置</t>
  </si>
  <si>
    <t>X線照射装置;顕微鏡（蛍光実体顕微鏡等）;細胞培養装置;PCRシステム;クロマトグラフ（液体・ガスクロマトグラフ質量分析装置等）;捕集装置（ダストサンプラー、捕集装置等）;分光光度計（吸光・蛍光・赤外分光光度計等）;ミクロトーム;LC-MS</t>
  </si>
  <si>
    <t>利用者の所属元の個人被ばく線量計（ポケット線量計などの直読式）を持参し管理する;利用者の所属元の個人被ばく線量計（ガラスバッチなどの受動式）を持参し、所属元から結果の提供を受ける;受け入れ先の施設で新たに個人被ばく線量計を用意し管理する</t>
  </si>
  <si>
    <t>大学に身分を得て貰うので制限無し。一次立ち入り者は要相談</t>
  </si>
  <si>
    <t>放射線安全管理スタッフ;動物実験全般の相談スタッフ;一般的な実験装置の相談スタッフ;サイクロトロンオペレーター</t>
  </si>
  <si>
    <t>新規教育訓練は年4回程度</t>
  </si>
  <si>
    <t>学外者は学外で受診のこと</t>
  </si>
  <si>
    <t>産学連携・知財活用推進センター</t>
  </si>
  <si>
    <t>mc-ip@hama-med.ac.jp</t>
  </si>
  <si>
    <t>学会等へ案内の配布</t>
  </si>
  <si>
    <t>2021/02/10 3:27:44 午後 GMT+9</t>
  </si>
  <si>
    <t>日本大学</t>
  </si>
  <si>
    <t>生物資源科学部</t>
  </si>
  <si>
    <t>安全に利用できるようサポートいたしますので、ご相談ください。</t>
  </si>
  <si>
    <t>生物科学;基礎生物学;農学;獣医学</t>
  </si>
  <si>
    <t>生物学・農学利用</t>
  </si>
  <si>
    <t>細胞実験;化学実験;動物実験（要相談）</t>
  </si>
  <si>
    <t>Tri-Carb 4910TR（2016年）、LSC-6101（2005年）</t>
  </si>
  <si>
    <t>ARC-7001（2002年）</t>
  </si>
  <si>
    <t>Co2インキュベータ</t>
  </si>
  <si>
    <t>本学部の教員と共同研究する場合、利用可能</t>
  </si>
  <si>
    <t>平日・土曜9：00～22：00、日曜・祝日9：00～19：00</t>
  </si>
  <si>
    <t>放射線安全管理スタッフ</t>
  </si>
  <si>
    <t>原則として対面方式で実施</t>
  </si>
  <si>
    <t>年1回、開催時期以外にも相談可</t>
  </si>
  <si>
    <t>年2回、4月と10月、開催時期以外にも相談可</t>
  </si>
  <si>
    <t>RI管理室</t>
  </si>
  <si>
    <t>tanabe.emiko@nihon-u.ac.jp</t>
  </si>
  <si>
    <t>2021/02/12 4:02:17 午後 GMT+9</t>
  </si>
  <si>
    <t>岡山大学</t>
  </si>
  <si>
    <t>岡山大学自然生命科学研究支援センター光・放射線情報解析部門鹿田施設は本学におけるアイソトープセンターとして扱われる中心的放射線施設です。当施設には密封線源、非密封放射性同位元素、放射線発生装置等、放射線並びに放射性物質を取り扱う様々な設備を整備し皆さんの利用をお待ちしています。なお、学外の方の利用については、試験的運用となっており、制限がありますので、まずは当施設にご相談頂きますようお願い致します。</t>
  </si>
  <si>
    <t>薬学;基礎医学;臨床医学;腫瘍学;生物科学;基礎生物学;農学;環境化学</t>
  </si>
  <si>
    <t>細胞実験;動物実験;化学実験;加速器実験;分子イメージング実験;がんを標的としたアイソトープ治療薬の研究開発</t>
  </si>
  <si>
    <t>α線用計測装置（スペクトロメータ含む）;β線用計測装置（スペクトロメータ含む）;γ線用計測装置（スペクトロメータ含む）</t>
  </si>
  <si>
    <t>ALOKA LSC-6000他複数あり</t>
  </si>
  <si>
    <t>ALOKA AccuFLEXγ7001B</t>
  </si>
  <si>
    <t>富士フィルム　FLA-7000</t>
  </si>
  <si>
    <t>Gamma Medical FX3000他複数あり</t>
  </si>
  <si>
    <t>X線照射装置;顕微鏡（蛍光実体顕微鏡等）;細胞培養装置;PCRシステム;クロマトグラフ（液体・ガスクロマトグラフ質量分析装置等）;捕集装置（ダストサンプラー、捕集装置等）;分光光度計（吸光・蛍光・赤外分光光度計等）</t>
  </si>
  <si>
    <t>何らかの学内身分（客員研究員等）を必要とする</t>
  </si>
  <si>
    <t>施設ウェブサイトをご覧ください</t>
  </si>
  <si>
    <t>学外利用料金設定はありません（学内身分を取得頂くため）。</t>
  </si>
  <si>
    <t>放射線安全管理スタッフ;動物実験全般の相談スタッフ;一般的な実験装置の相談スタッフ</t>
  </si>
  <si>
    <t>学内の教育訓練が必須</t>
  </si>
  <si>
    <t>新規教育訓練は対面、再教育訓練はeラーニング</t>
  </si>
  <si>
    <t>新規教育訓練は年複数回、再教育訓練は随時eラーニング受講可</t>
  </si>
  <si>
    <t>本学保健管理センターにお尋ね下さい</t>
  </si>
  <si>
    <t>岡山大学自然生命科学研究支援センター光・放射線情報解析部門鹿田施設</t>
  </si>
  <si>
    <t>2021/02/12 6:08:39 午後 GMT+9</t>
  </si>
  <si>
    <t>長崎大学</t>
  </si>
  <si>
    <t xml:space="preserve">非密封RI30核種、密封RI1核種（ガンマ線照射装置）が利用可能です。一般的な実験機器、測定機器のほか、小動物用PET/SPECT/CT（BSL3対応）とゲルマニウム半導体検出機も共同利用に供しています。利用にあたっては、放射線災害・医科学研究拠点（広島大学-長崎大学-福島県立医科大学）の共同利用・共同研究に応募する必要があります。
https://housai.hiroshima-u.ac.jp
</t>
  </si>
  <si>
    <t>薬学;基礎医学;腫瘍学;脳神経科学;生物科学;基礎生物学;環境化学</t>
  </si>
  <si>
    <t>細胞実験;動物実験;分子イメージング実験</t>
  </si>
  <si>
    <t>設問９〜１２についてはお問い合わせください。</t>
  </si>
  <si>
    <t>お問い合わせください。</t>
  </si>
  <si>
    <t>動物用CT;動物用PET/SPECT</t>
  </si>
  <si>
    <t>X線照射装置;顕微鏡（蛍光実体顕微鏡等）;細胞培養装置;PCRシステム;クロマトグラフ（液体・ガスクロマトグラフ質量分析装置等）;捕集装置（ダストサンプラー、捕集装置等）;分光光度計（吸光・蛍光・赤外分光光度計等）;ミクロトーム;ガンマ線照射装置</t>
  </si>
  <si>
    <t>放射線災害・医科学研究拠点（広島大-長崎大-福島県立医大）の共同利用・共同研究に応募し採択される必要があります。企業の受け入れについては応相談。</t>
  </si>
  <si>
    <t>放射線安全管理スタッフ;動物実験全般の相談スタッフ;一般的な実験装置の相談スタッフ;実験に関する相談員;イメージング装置オペレーター</t>
  </si>
  <si>
    <t>全て対面</t>
  </si>
  <si>
    <t>年4回。ビデオプログラムによる教育は随時実施可能。</t>
  </si>
  <si>
    <t>学外からの利用者の健康診断は行っていません。</t>
  </si>
  <si>
    <t>アイソトープ実験施設</t>
  </si>
  <si>
    <t>nuric@ml.nagasaki-u.ac.jp</t>
  </si>
  <si>
    <t>2021/02/13 7:43:27 午後 GMT+9</t>
  </si>
  <si>
    <t>東北大学</t>
  </si>
  <si>
    <t>当センターはサイクロトロンを用いた加速器実験からPETによる基礎・臨床分子イメージング研究まで幅広い分野の共同利用が可能です。</t>
  </si>
  <si>
    <t>放射線化学;薬学;基礎医学;臨床医学;腫瘍学;脳神経科学;医工学;生物科学;基礎生物学;農学;原子核物理学;物理化学;環境化学</t>
  </si>
  <si>
    <t>医学・薬学利用;生物学・農学利用;化学利用;物性利用;検出機器関連における利用</t>
  </si>
  <si>
    <t>LSC-7400 (2014)</t>
  </si>
  <si>
    <t>AccuFLEXγ7001（2014) 2480WIZARDII (2014)</t>
  </si>
  <si>
    <t>Typhoon FLA9500 (2014)</t>
  </si>
  <si>
    <t>小動物用PET装置 ClairvivoPET/CT 2010年</t>
  </si>
  <si>
    <t>動物用X線装置;動物用CT;サイクロトロン;核種合成装置</t>
  </si>
  <si>
    <t>顕微鏡（蛍光実体顕微鏡等）;細胞培養装置;クロマトグラフ（液体・ガスクロマトグラフ質量分析装置等）;ミクロトーム</t>
  </si>
  <si>
    <t>利用者の所属元の個人被ばく線量計（ポケット線量計などの直読式）を持参し管理する</t>
  </si>
  <si>
    <t>東北大学テクニカルサポートセンターをご覧ください。</t>
  </si>
  <si>
    <t>要相談</t>
  </si>
  <si>
    <t>放射線安全管理スタッフ;動物実験全般の相談スタッフ;一般的な実験装置の相談スタッフ;実験に関する相談員;サイクロトロンオペレーター;イメージング装置オペレーター;プローブ合成オペレーター</t>
  </si>
  <si>
    <t>随時</t>
  </si>
  <si>
    <t>年２回</t>
  </si>
  <si>
    <t>放射線管理研究部</t>
  </si>
  <si>
    <t>watabe@cyric.tohoku.ac.jp</t>
  </si>
  <si>
    <t>2021/02/15 10:19:08 午前 GMT+9</t>
  </si>
  <si>
    <t>当施設では、動物実験室５（内訳：小動物実験室２、SPECT/CTイメージング室、感染動物実験室、行動解析室）及び動物飼育室など、RIを使った動物実験施設設備が充実しています。また、RI動物実験トレーニングコースを実施し、RI動物実験方法（体内分布実験、ex vivo及び in vitroオートラジオグラフィ実験、SPECT/CT撮像及び解析等）の基礎を学んでいただいています。学外からの利用も受け付けておりますので、利用希望の場合はぜひお問い合わせください。</t>
  </si>
  <si>
    <t>薬学;基礎医学;臨床医学;腫瘍学;脳神経科学;医工学</t>
  </si>
  <si>
    <t>医学・薬学利用;生物学・農学利用;化学利用;物性利用</t>
  </si>
  <si>
    <t>GE社製 タイフーン FLA7000  2011年度　</t>
  </si>
  <si>
    <t>小動物SPECT/C装置 (MiLabs社製 VECTor/CT) 、2014年度</t>
  </si>
  <si>
    <t>顕微鏡（蛍光実体顕微鏡等）;細胞培養装置;PCRシステム;クロマトグラフ（液体・ガスクロマトグラフ質量分析装置等）;捕集装置（ダストサンプラー、捕集装置等）;分光光度計（吸光・蛍光・赤外分光光度計等）;ミクロトーム</t>
  </si>
  <si>
    <t>学外組織が身分保障をする者であり、金沢大学の教員（教授又は准教授）が共同利用者と認める者</t>
  </si>
  <si>
    <t>施設登録料（グループ単位）10000円/年、実験者利用料1500円/年、機器設備利用料（機器ごとに設定）、実験台使用料500円/日、廃棄物料300円/袋）、バッジ料金　4000円/年　等</t>
  </si>
  <si>
    <t>施設登録料（グループ単位）10000円/年、実験者利用料1500円/年　実験台使用料等は未定</t>
  </si>
  <si>
    <t>平日、土曜　8：30～23：00</t>
  </si>
  <si>
    <t>主に5月、それ以外にも随時（要相談）開催</t>
  </si>
  <si>
    <t>RI動物実験を行うための施設説部機器等及び実験方法を教えるスタッフが揃っています。</t>
  </si>
  <si>
    <t>k-ric@med.kanazawa-u.ac.jp</t>
  </si>
  <si>
    <t>2021/02/15 5:26:21 午後 GMT+9</t>
  </si>
  <si>
    <t>放射線総合センター</t>
  </si>
  <si>
    <t>放射線化学;薬学;基礎医学;臨床医学;腫瘍学;生物科学;農学;物理化学</t>
  </si>
  <si>
    <t>医学・薬学利用;生物学・農学利用;化学利用;がん治療用密封小線源の品質管理を可能にする放射能測定法の研究、開発</t>
  </si>
  <si>
    <t>細胞実験;動物実験;化学実験;分子イメージング実験;ペーパーシンチレータを使用した実験、研究</t>
  </si>
  <si>
    <t>HIDEX社　プレートカメレオンV, 型番425-106</t>
  </si>
  <si>
    <t>AccFLEX γ7001 ARC-7001B, PerkinElmer Wizard2 2470, AROKA ARC1000M</t>
  </si>
  <si>
    <t>FLA-9000</t>
  </si>
  <si>
    <t>Inveon PET/CTのオペレーションを担当</t>
  </si>
  <si>
    <t>動物用CT</t>
  </si>
  <si>
    <t>所属先で放射線業務従事者であること。</t>
  </si>
  <si>
    <t>平日の9：00から17：00、それ以外の場合は要相談</t>
  </si>
  <si>
    <t>放射線安全管理スタッフ;イメージング装置オペレーター</t>
  </si>
  <si>
    <t>春と秋</t>
  </si>
  <si>
    <t>年2回、6月と12月</t>
  </si>
  <si>
    <t>miyoshi.hirokazu@tokushima-u.ac.jp</t>
  </si>
  <si>
    <t>2021/02/15 6:59:54 午後 GMT+9</t>
  </si>
  <si>
    <t>大阪大学</t>
  </si>
  <si>
    <t>放射線科学基盤機構附属ラジオアイソトープ総合センター（吹田本館）</t>
  </si>
  <si>
    <t>放射線関連の最先端の基礎及び応用研究、放射線の高度利用を進めるための研究、放射性同位元素を利用した応用分野の研究をおこなっています。大阪大学内でのアルファ線核医学治療プロジェクト研究の中核施設であり、様々な実験機器が共同利用に供されています。
学外からの利用も積極的に受入れておりますので、ぜひお問い合わせください。</t>
  </si>
  <si>
    <t>放射線化学;薬学;基礎医学;臨床医学;腫瘍学;脳神経科学;医工学;生物科学;基礎生物学;農学;物理化学;環境化学;放射化学</t>
  </si>
  <si>
    <t>Hidex 30SLSLL 2021年2月</t>
  </si>
  <si>
    <t>PerkinElmer MicroBeta2 2450　2010年2月</t>
  </si>
  <si>
    <t>PerkinElmer WIZARD2 2480 　2013年9月</t>
  </si>
  <si>
    <t>Typhoon FLA7000　2011年3月、BeaQuant-S　2021年３月</t>
  </si>
  <si>
    <t>オートサンプラー付きGe半導体検出器　2021年3月、Ge半導体検出器 2012年10月</t>
  </si>
  <si>
    <t>PET/CT SIEMENS Inveon 、SPECT・CT　SIEMENS　e.cam</t>
  </si>
  <si>
    <t>動物用MRI;動物用CT;サイクロトロン;核種合成装置</t>
  </si>
  <si>
    <t>顕微鏡（蛍光実体顕微鏡等）;細胞培養装置;PCRシステム;クロマトグラフ（液体・ガスクロマトグラフ質量分析装置等）;捕集装置（ダストサンプラー、捕集装置等）;分光光度計（吸光・蛍光・赤外分光光度計等）;ミクロトーム;ガンマ線照射装置</t>
  </si>
  <si>
    <t>利用者の所属元の個人被ばく線量計（ガラスバッチなどの受動式）を持参し、所属元から結果の提供を受ける;受け入れ先の施設で新たに個人被ばく線量計を用意し管理する</t>
  </si>
  <si>
    <t>施設登録費1,020円/人、施設利用費 2,860円/m2・年、その他RI登録料10,200円/件</t>
  </si>
  <si>
    <t>・他大学等の研究機関に所属する者の利用
施設登録費1,020円/人、施設利用費、実験台使用料1台あたり1,600円/日、実験室専有使用料１ｍ２あたり３００円/日（実験台の使用料も含む）、その他RI登録料10,200円/件
・企業の利用
施設利用料１６０,０００円/週（施設登録料、RI登録料を含む）、実験台使用料１台あたり1,600円/日、実験室専有使用料１ｍ２あたり３００円/日（実験台の使用料も含む）</t>
  </si>
  <si>
    <t>現在は、新型コロナ感染症拡大防止のため、全てe-ラーニングで実施中。</t>
  </si>
  <si>
    <t>不定期</t>
  </si>
  <si>
    <t>問診年2回、7月と10月　その他、定期健康診断の際にも受診可能</t>
  </si>
  <si>
    <t>大阪大学放射線科学基盤機構附属ラジオアイソトープ総合センター（吹田本館）管理室</t>
  </si>
  <si>
    <t>osada-n@office.osaka-u.ac.jp</t>
  </si>
  <si>
    <t>2021/02/16 12:53:28 午後 GMT+9</t>
  </si>
  <si>
    <t>放射線科学基盤機構附属ラジオアイソトープ総合センター（豊中分館）</t>
  </si>
  <si>
    <t>放射線関連の最先端の基礎及び応用研究を推進し、放射線の高度利用を進めるための研究、放射性同位元素を利用した応用分野の研究を行っています。特に、環境放射能研究および化合物同定に関する測定機器が充実しています。学外からの利用も受け付けておりますので、利用希望の場合はぜひお問い合わせください。</t>
  </si>
  <si>
    <t>放射線化学;生物科学;基礎生物学;原子核物理学;物理化学;環境化学;核化学、放射化学、合成化学</t>
  </si>
  <si>
    <t>生物学・農学利用;化学利用;物性利用</t>
  </si>
  <si>
    <t>細胞実験;化学実験;がんを標的としたアイソトープ治療薬の研究開発</t>
  </si>
  <si>
    <t>α線用計測装置（スペクトロメータ含む）;β線用計測装置（スペクトロメータ含む）;γ線用計測装置（スペクトロメータ含む）;電子測定器</t>
  </si>
  <si>
    <t>ベックマンコールター LS6500 1996年設置、日立 LSC8000 2019年設置</t>
  </si>
  <si>
    <t>PerkinElmer WIZARD2 2480  2019年設置</t>
  </si>
  <si>
    <t>Typhoon FLA7000　2011年設置</t>
  </si>
  <si>
    <t>X線回折装置;メスバウアー分光装置;捕集装置（ダストサンプラー、捕集装置等）;分光光度計（吸光・蛍光・赤外分光光度計等）</t>
  </si>
  <si>
    <t>・他大学等の研究機関に所属する者の利用
施設登録費1,020円/人、施設利用費、実験台使用料1台あたり1,600円/日、実験室専有使用料1ｍ2あたり300円/日（実験台の使用料も含む）、その他RI登録料10,200円/件
・企業の利用
施設利用料160,000円/週（施設登録料、RI登録料を含む）、実験台使用料１台あたり1,600円/日、実験室専有使用料1m2あたり300円/日（実験台の使用料も含む）</t>
  </si>
  <si>
    <t>新型コロナウイルス感染症拡大防止のため、現在はe-ラーニングで実施中</t>
  </si>
  <si>
    <t>問診年2回　7月と1月、定期健康診断の際にも受診可能</t>
  </si>
  <si>
    <t>放射線科学基盤機構附属ラジオアイソトープ総合センター（豊中分館）管理室</t>
  </si>
  <si>
    <t>t-kanri@rirc.osaka-u.ac.jp</t>
  </si>
  <si>
    <t>2021/02/17 11:46:11 午前 GMT+9</t>
  </si>
  <si>
    <t>鳥取大学</t>
  </si>
  <si>
    <t>鳥取地区放射線施設</t>
  </si>
  <si>
    <t>主に放射性物質をトレーサーとして利用する生化学実験のために作られた施設です。学外からの利用も受け付けておりますので、利用希望の場合はお問い合せください。</t>
  </si>
  <si>
    <t>生物科学;基礎生物学;農学</t>
  </si>
  <si>
    <t>生物学・農学利用;化学利用</t>
  </si>
  <si>
    <t>細胞実験;動物実験;化学実験</t>
  </si>
  <si>
    <t>Tri-Carb 2900TR, 平成17年</t>
  </si>
  <si>
    <t>2480 Wizard2,平成21年</t>
  </si>
  <si>
    <t>FLA-5000, 平成15年</t>
  </si>
  <si>
    <t>X線照射装置</t>
  </si>
  <si>
    <t>利用者登録料3000円/年、（その他、一部、利用者負担金が必要な装置もあります。）</t>
  </si>
  <si>
    <t>学外からの利用については、随時対応します。</t>
  </si>
  <si>
    <t>研究推進機構研究基盤センターアイソトープ管理部門</t>
  </si>
  <si>
    <t>m-kita@tottori-u.ac.jp</t>
  </si>
  <si>
    <t>2021/02/17 3:25:52 午後 GMT+9</t>
  </si>
  <si>
    <t>名古屋大学</t>
  </si>
  <si>
    <t>名古屋大学アイソトープ総合センターは、RIを利用した研究と教育の学内拠点として設立されました。本センターにはRI実験棟とX線実験棟があり、研究者の支援、教育訓練、施設の管理と整備を通じて、研究と教育に貢献しています。本センターは、実験室（大・中・小）、共同利用機器室、実習室を備え、全学向け実習をはじめ学内の多くのグループに利用されています。多様な研究に対応するため、150核種の使用許可を持ち、入退管理と在庫管理が連携したシステムを開発してセキュリティを高め、24時間利用を可能にしています。</t>
  </si>
  <si>
    <t>基礎医学;生物科学;基礎生物学;農学;原子核物理学;物理化学;環境化学;X線利用</t>
  </si>
  <si>
    <t>医学・薬学利用;生物学・農学利用;化学利用;物性利用;検出機器関連における利用;環境系利用</t>
  </si>
  <si>
    <t>細胞実験;化学実験;分子イメージング実験</t>
  </si>
  <si>
    <t>1日に使用できる核種は50核種までとする。</t>
  </si>
  <si>
    <t>α線用計測装置（スペクトロメータ含む）;β線用計測装置（スペクトロメータ含む）;γ線用計測装置（スペクトロメータ含む）;ドーズキャリブレータ（キュリーメータ）;サンプルチェンジャー付きゲルマニウム半導体検出器、GMカウンタ、GM測定装置</t>
  </si>
  <si>
    <t>LSC-8000	2019/9
LSC-7200	2011/3
LSC-6100	2003/2
LSC-5100	1994/3
Tri-Carb 2910TR	2010/12</t>
  </si>
  <si>
    <t>なし</t>
  </si>
  <si>
    <t>ARC-380	2006/3
Accuflex7001	2003/2
Accuflex7010	2011/3</t>
  </si>
  <si>
    <t>Typhoon FLA　9000	2011/1
Typhoon FLA　7000	2012/11</t>
  </si>
  <si>
    <t>X線回折装置;顕微鏡（蛍光実体顕微鏡等）;細胞培養装置;クロマトグラフ（液体・ガスクロマトグラフ質量分析装置等）;捕集装置（ダストサンプラー、捕集装置等）;分光光度計（吸光・蛍光・赤外分光光度計等）;X線透過撮影装置</t>
  </si>
  <si>
    <t>共同研究者として受入可</t>
  </si>
  <si>
    <t>区分（長期従事、短期従事、見学）によって管理方法が異なる</t>
  </si>
  <si>
    <t>実験室の利用料金25,000円～88,000円／月、部屋によっては１/８室～1/2室利用も可能。
FLAの利用料金は、110円／1回（税込）
放射性廃棄物の集荷費については実費負担</t>
  </si>
  <si>
    <t>平日の9：00から17：00、それ以外の利用は要手続（院生以上の時間外利用は、研究グループの責任者からの申請により可能。学部学生は単独での時間外利用は不可）
年４回（8月上旬・11月全学停電時・年末年始・年度末）に休館期間あり。</t>
  </si>
  <si>
    <t>放射線安全管理スタッフ;一般的な実験装置の相談スタッフ;実験に関する相談員;教員と技術職員全員が選任主任者で研究及び放射線関係の法令・手続きに対してサポート可能</t>
  </si>
  <si>
    <t>RI講習、X線講習（各10回程度／年）
RI実習（10～20回程度／年）
年次講習（4月～、随時開催）
新規利用者説明会（随時開催）</t>
  </si>
  <si>
    <t>職員は年2回、6月と12月
学生は年4回、5月、7月、10月、12月</t>
  </si>
  <si>
    <t>・150核種の使用許可（多様な研究に対応）
・24時間利用可能（入退管理と在庫管理が連携したシステムによるセキュリティ管理）</t>
  </si>
  <si>
    <t>アイソトープ総合センター　事務室
アイソトープ総合センター　放射線安全管理室</t>
  </si>
  <si>
    <t>事務室：isotope＠adm.nagoya-u.ac.jp 放射線安全管理室：kanric@cc.nagoya-u.ac.jp</t>
  </si>
  <si>
    <t>記載日あるいは更新日を記載しては如何でしょうか？</t>
  </si>
  <si>
    <t>2021/02/17 3:44:39 午後 GMT+9</t>
  </si>
  <si>
    <t>東京大学アイソトープ総合センターは、アイソトープ（同位元素）にかかわる先端的な研究開発並びに、放射線災害地域に対する支援、学内及び学外の放射線取扱者の教育訓練を行っています。</t>
  </si>
  <si>
    <t>放射線化学;薬学;基礎医学;生物科学;基礎生物学;環境化学;放射線安全管理</t>
  </si>
  <si>
    <t>自然科学関連領域における教育及び研究</t>
  </si>
  <si>
    <t>パーキンエルマー　Tri-Carb 2910TR　2010/2
パーキンエルマー　2770TR/SL　1995
パーキンエルマー　Tri-Carb 2200CA　1987
パーキンエルマー　Tri-Carb 31000TR　2007/3</t>
  </si>
  <si>
    <t>パーキンエルマー　コブラ クワンタム 5003　1995
パーキンエルマー　WIZARD2　2012/2</t>
  </si>
  <si>
    <t>フジフィルム　FLA-9000　2008</t>
  </si>
  <si>
    <t>X線回折装置;X線照射装置;メスバウアー分光装置;細胞培養装置;クロマトグラフ（液体・ガスクロマトグラフ質量分析装置等）;CO2インキュベーター、簡易型137Csガンマ線照射装置、動物乾燥装置、スクラバー付きフード、ICP-MS(Agilent 8800 シリーズトリプル四重極)</t>
  </si>
  <si>
    <t>学外者は東大での身分（客員研究員、協力研究員など）の取得が必要。東大内で受け入れてくれる教員へご連絡してください。受けれ先がない場合は、アイソトープ総合センターへご連絡ください。</t>
  </si>
  <si>
    <t>受け入れる際は従事者登録が必須であるが、東大で従事者登録をすることも可能</t>
  </si>
  <si>
    <t>受け入れ先の施設で新たに個人被ばく線量計を用意し管理する;所属先から持参するように指示があれば、それに従うこと。</t>
  </si>
  <si>
    <t>年間登録料（個人被ばく線量測定費を含む）5,000円、利用条件により費用が発生する場合がある</t>
  </si>
  <si>
    <t>利用期間：４月第１週の月曜日〜３月２４日　平日　8：00〜19：00</t>
  </si>
  <si>
    <t>eラーニングのため、放射線取扱登録後、次の日からいつでも受講可能
部局講習会（予防規程）については、不定期で実施</t>
  </si>
  <si>
    <t>定期：年２回　新規：不定期</t>
  </si>
  <si>
    <t>放射線管理チーム</t>
  </si>
  <si>
    <t>kanrishitsu@ric.u-tokyo.ac.jp</t>
  </si>
  <si>
    <t>2021/02/18 1:57:37 午後 GMT+9</t>
  </si>
  <si>
    <t>国立大学法人京都大学</t>
  </si>
  <si>
    <t>放射性同位元素総合センター</t>
  </si>
  <si>
    <t>京都大学放射性同位元素総合センターでは、様々な核種を使用することができ、
各種測定機器も充実しています。また、動物実験も行うことができます。初めて
ご使用される際にはスタッフがサポートいたします。学外からの利用も受け付け
ておりますので、ぜひお問い合わせください。</t>
  </si>
  <si>
    <t>γ線用計測装置（スペクトロメータ含む）;ドーズキャリブレータ（キュリーメータ）</t>
  </si>
  <si>
    <t>液体シンチレーションシステムＡｃｃｕＦＬＥＸ　ＬＳＣ－８０００（2017年3月）</t>
  </si>
  <si>
    <t>イメージアナライザー　Ｔｙｈｏｏｎ　ＦＬＡ　９５００　ＢＧＲシステム　（2014年3月）</t>
  </si>
  <si>
    <t>米国Ｇａｍｍａ　Ｍｅｄｉｃａ－Ｉｄｅａｓ社製　ＦＸ３３００（2011年3月）</t>
  </si>
  <si>
    <t>動物用MRI;動物用CT</t>
  </si>
  <si>
    <t>顕微鏡（蛍光実体顕微鏡等）;細胞培養装置;PCRシステム;捕集装置（ダストサンプラー、捕集装置等）;分光光度計（吸光・蛍光・赤外分光光度計等）;ミクロトーム</t>
  </si>
  <si>
    <t>内規に従い申請し、承認がとれれば可能</t>
  </si>
  <si>
    <t>利用者の所属元の個人被ばく線量計（ポケット線量計などの直読式）を持参し管理する;受け入れ先の施設で新たに個人被ばく線量計を用意し管理する</t>
  </si>
  <si>
    <t>http://www.rirc.kyoto-u.ac.jp/rirc/colabo/rules/</t>
  </si>
  <si>
    <t>平日の９：００～１８：００</t>
  </si>
  <si>
    <t>前期・後期に1回</t>
  </si>
  <si>
    <t>年2回、それ以外ついては相談</t>
  </si>
  <si>
    <t>京都大学放射性同位元素総合センター</t>
  </si>
  <si>
    <t>ri-center@mail2.adm.kyoto-u.ac.jp</t>
  </si>
  <si>
    <t>2021/02/18 2:09:02 午後 GMT+9</t>
  </si>
  <si>
    <t>放射性同位元素総合センター分館</t>
  </si>
  <si>
    <t>京都大学放射性同位元素総合センターでは、様々な核種を使用することができ、
各種測定機器も充実しています。初めてご使用される際にはスタッフがサポートいたします。学外からの利用も受け付けておりますので、ぜひお問い合わせください。</t>
  </si>
  <si>
    <t>放射線化学;生物科学;基礎生物学;農学;原子核物理学;物理化学;環境化学</t>
  </si>
  <si>
    <t>細胞実験;化学実験</t>
  </si>
  <si>
    <t>メスバウアー分光装置;顕微鏡（蛍光実体顕微鏡等）;細胞培養装置;PCRシステム;クロマトグラフ（液体・ガスクロマトグラフ質量分析装置等）;捕集装置（ダストサンプラー、捕集装置等）;分光光度計（吸光・蛍光・赤外分光光度計等）</t>
  </si>
  <si>
    <t>平日の９：００～１８：００　</t>
  </si>
  <si>
    <t>前期、後期に1回</t>
  </si>
  <si>
    <t>2021/02/18 4:28:06 午後 GMT+9</t>
  </si>
  <si>
    <t>熊本大学</t>
  </si>
  <si>
    <t>生命資源研究・支援センター アイソトープ総合施設　黒髪地区アイソトープ施設</t>
  </si>
  <si>
    <t>非密封RI、密封RIの利用のほか、共用機器としてマルチビーズショッカー・マルチラベルリーダー・オートγカウンタ・パルス波高分析装置等を揃えています。実験室の一時貸し出しも受け付けております。</t>
  </si>
  <si>
    <t>放射線化学;基礎医学;医工学;物理化学;環境化学</t>
  </si>
  <si>
    <t>化学実験;分子イメージング実験</t>
  </si>
  <si>
    <t>型番：TRI CARB2900TR、購入時期：2004年2月</t>
  </si>
  <si>
    <t>型番：2480WIZARD2、購入時期：2016年12月</t>
  </si>
  <si>
    <t>型番：TyphoonFLA9500、購入時期：2016年12月</t>
  </si>
  <si>
    <t>メスバウアー分光装置;PCRシステム;捕集装置（ダストサンプラー、捕集装置等）</t>
  </si>
  <si>
    <t>利用目的・方法・利用料金等について相互が了解すること。</t>
  </si>
  <si>
    <t>施設登録費20000円（学生10000円）、消耗品各自持参。</t>
  </si>
  <si>
    <t>要相談。利用目的・方法・利用料金等について相互が了解すること。</t>
  </si>
  <si>
    <t>4月、7月、10月、1月</t>
  </si>
  <si>
    <t>生命資源研究・支援センター　アイソトープ総合施設　黒髪地区アイソトープ施設</t>
  </si>
  <si>
    <t>kri@tech.kumamoto-u.ac.jp</t>
  </si>
  <si>
    <t>2021/02/18 4:58:06 午後 GMT+9</t>
  </si>
  <si>
    <t>生命資源研究・支援センター アイソトープ総合施設</t>
  </si>
  <si>
    <t>当施設の管理区域内に設置している光イメージング装置（熊本マウスクリニック所有）により発光や蛍光を使用して動物の体内動態をイメージング実験が可能であり、さらにチェレンコフ光も検出できるため、ベータ線核種を用いた小動物in vivo実験も可能です。</t>
  </si>
  <si>
    <t>薬学;基礎医学;臨床医学;腫瘍学;基礎生物学</t>
  </si>
  <si>
    <t>LSC-6100　 H19年８月</t>
  </si>
  <si>
    <t>MicroBeta 2450  H28年11月</t>
  </si>
  <si>
    <t>2480WIZARD2　 H28年11月
2480WIZARD2　 H22年1月</t>
  </si>
  <si>
    <t>Typhoon FLA7000 H25年２月
Typhoon FLA9500 H28年11月</t>
  </si>
  <si>
    <t>細胞培養装置;クロマトグラフ（液体・ガスクロマトグラフ質量分析装置等）;分光光度計（吸光・蛍光・赤外分光光度計等）;ミクロトーム</t>
  </si>
  <si>
    <t>利用目的・方法・利用料金等について相互が了解すること</t>
  </si>
  <si>
    <t>施設登録費20,000円、機器使用料：機器により登録料と使用料あり、消耗品各自持参</t>
  </si>
  <si>
    <t xml:space="preserve">要相談：利用目的・方法・利用料金等について相互が了解すること </t>
  </si>
  <si>
    <t>4月期、７月期、10月期、１月期</t>
  </si>
  <si>
    <t>生命資源研究・支援センター　アイソトープ総合施設</t>
  </si>
  <si>
    <t>ric@kumamoto-u.ac.jp</t>
  </si>
  <si>
    <t>2021/02/18 5:14:16 午後 GMT+9</t>
  </si>
  <si>
    <t>鹿児島大学</t>
  </si>
  <si>
    <t>研究推進機構研究支援センターアイソトープ実験施設</t>
  </si>
  <si>
    <t>RI施設の基盤設備を整備して放射線生化学の利用に対応するとともに、メスバウア分光測定を中心として金属物性、材料工学の利用者に対する支援に力を入れています。研究支援センターとして、学外からの利用も積極的に受け入れており、多数の実績があります。</t>
  </si>
  <si>
    <t>生物科学;農学;強磁場材料学、高エネルギー材料工学</t>
  </si>
  <si>
    <t>細胞実験;化学実験;金属材料評価</t>
  </si>
  <si>
    <t>PerkinElmer社製Tri-Carb3180TR/SL（2009年11月）</t>
  </si>
  <si>
    <t>PerkinElmer社製2480Wizard（2012年4月）</t>
  </si>
  <si>
    <t>GEヘルスケア（現Cytiva）社製FLA7000（2009年12月）</t>
  </si>
  <si>
    <t>X線回折装置;メスバウアー分光装置;捕集装置（ダストサンプラー、捕集装置等）;Ge半導体検出器型ガンマ線スペクトル測定装置（オートサンプルチェンジャー付）、NaI検出器型ガンマ線スペクトル測定装置</t>
  </si>
  <si>
    <t>受託研究時など、内容によっては一時立ち入りにて対応する</t>
  </si>
  <si>
    <t>施設登録費：なし、施設利用費：使用面積に応じて1,700〜2,800円/月</t>
  </si>
  <si>
    <t>施設登録費：なし、施設利用費：本学不動産管理規定に従う</t>
  </si>
  <si>
    <t>平日は終日利用可。土日祝日の利用は、その都度申請を提出。</t>
  </si>
  <si>
    <t>例年5月頃</t>
  </si>
  <si>
    <t>XRDの結果からラインプロファイル解析による転位密度等ミクロ組織の定量測定ができます。メスバウア分光装置の測定温度範囲は、10K〜室温で、測定の状況は本学VPNを介して遠隔で観察することが可能です。室温メスバウア測定モードには、最大10個の自動試料交換機能が付いています。試料交換・測定は、本学VPNを介して遠隔で操作することができます。</t>
  </si>
  <si>
    <t>鹿児島大学研究推進機構研究支援センターアイソトープ実験施設</t>
  </si>
  <si>
    <t>isotope@kuas.kagoshima-u.ac.jp</t>
  </si>
  <si>
    <t>2021/02/19 10:44:45 午前 GMT+9</t>
  </si>
  <si>
    <t>産業医科大学</t>
  </si>
  <si>
    <t>アイソトープ研究センター</t>
  </si>
  <si>
    <t>放射線化学;薬学;基礎医学;臨床医学;腫瘍学;脳神経科学;基礎生物学</t>
  </si>
  <si>
    <t>医学・薬学利用;検出機器関連における利用;放射線管理</t>
  </si>
  <si>
    <t>AccuFLEX LSC-8000（日立アロカメディカル）、2015年度</t>
  </si>
  <si>
    <t>MicroBetaⅡ（パーキンエルマ・ジャパン）、2021年度</t>
  </si>
  <si>
    <t>Amersham Typhoon scanner IPシステム（GEヘルスケア　ジャパン）、2016年度</t>
  </si>
  <si>
    <t>施設登録費15,000円/年、RI使用料（出庫あたり）3,000円/回、
実験室利用料3,000円/月、照射装置利用料2,000円/日</t>
  </si>
  <si>
    <t>24時間（但し、学外者は平日の9:00〜17:00）</t>
  </si>
  <si>
    <t>j-rrriii@mbox.med.uoeh-u.ac.jp</t>
  </si>
  <si>
    <t>https://www.hokudai.ac.jp/radiois/</t>
    <phoneticPr fontId="19"/>
  </si>
  <si>
    <t>011-706-6088</t>
    <phoneticPr fontId="19"/>
  </si>
  <si>
    <t>https://www.ncnp.go.jp/neuroscience/</t>
    <phoneticPr fontId="19"/>
  </si>
  <si>
    <t>042-346-1726</t>
    <phoneticPr fontId="19"/>
  </si>
  <si>
    <t>http://www.med.akita-u.ac.jp/~ric/</t>
    <phoneticPr fontId="19"/>
  </si>
  <si>
    <t>018-884-6196</t>
    <phoneticPr fontId="19"/>
  </si>
  <si>
    <t>https://www.m.u-tokyo.ac.jp</t>
    <phoneticPr fontId="19"/>
  </si>
  <si>
    <t>03-5841-3598</t>
    <phoneticPr fontId="19"/>
  </si>
  <si>
    <t>https://www1.gifu-u.ac.jp/~lsrc/ri/portal/index.html</t>
    <phoneticPr fontId="19"/>
  </si>
  <si>
    <t>058-293-2055</t>
    <phoneticPr fontId="19"/>
  </si>
  <si>
    <t>https://www.hama-med.ac.jp/about-us/mechanism-fig/medcollab-ip/device/index.html</t>
    <phoneticPr fontId="19"/>
  </si>
  <si>
    <t>053-435-2035</t>
    <phoneticPr fontId="19"/>
  </si>
  <si>
    <t>http://hp.brs.nihon-u.ac.jp/~riuse/index.html</t>
    <phoneticPr fontId="19"/>
  </si>
  <si>
    <t>0466-84-3912</t>
    <phoneticPr fontId="19"/>
  </si>
  <si>
    <t>http://hikari2.med.okayama-u.ac.jp</t>
    <phoneticPr fontId="19"/>
  </si>
  <si>
    <t>086-235-7497</t>
    <phoneticPr fontId="19"/>
  </si>
  <si>
    <t>095-819-7150</t>
    <phoneticPr fontId="19"/>
  </si>
  <si>
    <t>https://www.cyric.tohoku.ac.jp</t>
    <phoneticPr fontId="19"/>
  </si>
  <si>
    <t>022-795-7803</t>
    <phoneticPr fontId="19"/>
  </si>
  <si>
    <t>http://ri-center.w3.kanazawa-u.ac.jp/</t>
    <phoneticPr fontId="19"/>
  </si>
  <si>
    <t>076-265-2471</t>
    <phoneticPr fontId="19"/>
  </si>
  <si>
    <t>国立大学法人徳島大学</t>
    <phoneticPr fontId="19"/>
  </si>
  <si>
    <t>088-633-9416</t>
    <phoneticPr fontId="19"/>
  </si>
  <si>
    <t>http://www.rirc.osaka-u.ac.jp/su/suita/indexs.htm</t>
    <phoneticPr fontId="19"/>
  </si>
  <si>
    <t>06-6879-8821</t>
    <phoneticPr fontId="19"/>
  </si>
  <si>
    <t>06-6850-6101</t>
    <phoneticPr fontId="19"/>
  </si>
  <si>
    <t>http://www.rirc.osaka-u.ac.jp/toyonaka_branch_info.html</t>
    <phoneticPr fontId="19"/>
  </si>
  <si>
    <t>https://orip.tottori-u.ac.jp/research-initiative-center</t>
    <phoneticPr fontId="19"/>
  </si>
  <si>
    <t>0857-31-5839</t>
    <phoneticPr fontId="19"/>
  </si>
  <si>
    <t>http://www.ric.nagoya-u.ac.jp/</t>
    <phoneticPr fontId="19"/>
  </si>
  <si>
    <t>052-789-2563</t>
    <phoneticPr fontId="19"/>
  </si>
  <si>
    <t>https://www.ric.u-tokyo.ac.jp</t>
    <phoneticPr fontId="19"/>
  </si>
  <si>
    <t>03-5841-2881</t>
    <phoneticPr fontId="19"/>
  </si>
  <si>
    <t>http://www.rirc.kyoto-u.ac.jp/</t>
    <phoneticPr fontId="19"/>
  </si>
  <si>
    <t>075-753-7500</t>
    <phoneticPr fontId="19"/>
  </si>
  <si>
    <t>http://www.kri.kumamoto-u.ac.jp/</t>
    <phoneticPr fontId="19"/>
  </si>
  <si>
    <t>096-342-3782</t>
    <phoneticPr fontId="19"/>
  </si>
  <si>
    <t>096-373-6510</t>
    <phoneticPr fontId="19"/>
  </si>
  <si>
    <t>https://gene4.knit.kagoshima-u.ac.jp/isotope/</t>
    <phoneticPr fontId="19"/>
  </si>
  <si>
    <t>099-285-8740</t>
    <phoneticPr fontId="19"/>
  </si>
  <si>
    <t>093-691-7410</t>
    <phoneticPr fontId="19"/>
  </si>
  <si>
    <t>https://www.uoeh-u.ac.jp/kouza/ricenter/intro_j.html</t>
    <phoneticPr fontId="19"/>
  </si>
  <si>
    <t>2021/02/19 1:18:20 午後 GMT+9</t>
  </si>
  <si>
    <t>東京大学農学生命科学研究科　アイソトープ農学教育研究施設</t>
  </si>
  <si>
    <t>主に研究科内の研究者を対象にした実験施設として運営しております。</t>
  </si>
  <si>
    <t>農学</t>
  </si>
  <si>
    <t>　PerkinElmer	Tri-carb 4810TR</t>
  </si>
  <si>
    <t>不可</t>
  </si>
  <si>
    <t>年数回</t>
  </si>
  <si>
    <t>kanri@ri.a.u-tokyo.ac.jp</t>
  </si>
  <si>
    <t>http://webpark1374.sakura.ne.jp/</t>
    <phoneticPr fontId="19"/>
  </si>
  <si>
    <t>03-5841-1111</t>
    <phoneticPr fontId="19"/>
  </si>
  <si>
    <t>金沢大学</t>
    <phoneticPr fontId="19"/>
  </si>
  <si>
    <t>2021/02/19 2:10:10 午後 GMT+9</t>
  </si>
  <si>
    <t>東邦大学</t>
  </si>
  <si>
    <t>東邦大学理学部RI実験室</t>
  </si>
  <si>
    <t>東邦大学理学部に所属する学生・教職員のためのRI実験室です。</t>
  </si>
  <si>
    <t>放射線化学;基礎医学;脳神経科学;生物科学;基礎生物学;原子核物理学</t>
  </si>
  <si>
    <t>パーキンエルマー　Tri-Carb2810TR 2014年</t>
  </si>
  <si>
    <t>アロカ　ARC-370M 2003年</t>
  </si>
  <si>
    <t>富士フィルム　FLA-7000  2008年</t>
  </si>
  <si>
    <t>Hidex社製　トライアスラーLSC 2009年、トライアスラーγ線測定 2012年</t>
  </si>
  <si>
    <t>メスバウアー分光装置;細胞培養装置</t>
  </si>
  <si>
    <t>東邦大学理学部に身分を有することが必要</t>
  </si>
  <si>
    <t>平ジルの9時～17時、土曜日の9時～14時</t>
  </si>
  <si>
    <t>検討中</t>
  </si>
  <si>
    <t>年2回</t>
  </si>
  <si>
    <t>東邦大学理学部放射線管理委員会</t>
  </si>
  <si>
    <t>masaki.sone@sci.toho-u.ac.jp</t>
  </si>
  <si>
    <t>2021/02/19 3:56:24 午後 GMT+9</t>
  </si>
  <si>
    <t>筑波大学</t>
  </si>
  <si>
    <t>アイソトープ環境動態研究センター</t>
  </si>
  <si>
    <t>筑波大学アイソトープ環境動態研究センターは福島第一原発事故由来の放射性物質の陸域及び海域、生態系における拡散・輸送・沈着・移行の実態とメカニズムを解明し、長期的な汚染状況と被ばく線量の予測を通して原発事故影響の早期収束に貢献すべく尽力している。この中でアイソトープ棟において非密封の放射性元素を用いた各種実験が行えるようになっている。</t>
  </si>
  <si>
    <t>生物科学;基礎生物学;農学;物理化学;環境化学;応用物理学、放射化学</t>
  </si>
  <si>
    <t>理科学研究</t>
  </si>
  <si>
    <t>LSC-6000B、2006年</t>
  </si>
  <si>
    <t>ARC-7001、2009年</t>
  </si>
  <si>
    <t>FLA 9500、2013年　　　　　BAS-1800Ⅱ、2004年</t>
  </si>
  <si>
    <t>顕微鏡（蛍光実体顕微鏡等）;クロマトグラフ（液体・ガスクロマトグラフ質量分析装置等）;捕集装置（ダストサンプラー、捕集装置等）;質量分析イメージング装置（MALDI-TOF/MS等）</t>
  </si>
  <si>
    <t>共同研究の契約（受入教員が必要）</t>
  </si>
  <si>
    <t>現在はガラスバッチ代実費のみ</t>
  </si>
  <si>
    <t>平日の9：00から17：00</t>
  </si>
  <si>
    <t>オンライン形式</t>
  </si>
  <si>
    <t>5月、7月、11月、3月、ただし予防規程等のみの場合には随時開催</t>
  </si>
  <si>
    <t>年2回、6月、11月、大学に身分のある人のみ受診可能</t>
  </si>
  <si>
    <t>放射能環境動態・影響評価ネットワーク共同研究拠点に入っております。毎年2月頃に共同研究の課題申請があります。</t>
  </si>
  <si>
    <t>アイソトープ環境動態研究センター・放射線安全管理部</t>
  </si>
  <si>
    <t>https://www.toho-u.ac.jp/</t>
    <phoneticPr fontId="19"/>
  </si>
  <si>
    <t>047-472-1709</t>
    <phoneticPr fontId="19"/>
  </si>
  <si>
    <t>http://www.ied.tsukuba.ac.jp/</t>
    <phoneticPr fontId="19"/>
  </si>
  <si>
    <t>029-853-2514</t>
    <phoneticPr fontId="19"/>
  </si>
  <si>
    <t>2021/02/19 6:28:50 午後 GMT+9</t>
  </si>
  <si>
    <t>神戸大学</t>
  </si>
  <si>
    <t>研究基盤センター</t>
  </si>
  <si>
    <t>神戸大学研究基盤センター放射線施設は、主に生物系（分子生物学、生化学、細胞生物学）の非密封放射性同位元素使用施設です。</t>
  </si>
  <si>
    <t>薬学;基礎医学;生物科学;基礎生物学;農学</t>
  </si>
  <si>
    <t>細胞実験;植物実験</t>
  </si>
  <si>
    <t>ベックマン LS6500（1998年）、アロカ LSC-6101B（2008年）、パーキンエルマー Tri-Carb3110TR（2014年）</t>
  </si>
  <si>
    <t>パーキンエルマー 2480WIZARD2（2014年）</t>
  </si>
  <si>
    <t>Cytiva（GE）Typhoon FLA 9500（2014年）</t>
  </si>
  <si>
    <t>ゲルマニウム半導体検出器</t>
  </si>
  <si>
    <t>細胞培養装置</t>
  </si>
  <si>
    <t>学内の教員との共同研究として利用する場合に利用可（ご相談ください）</t>
  </si>
  <si>
    <t>受け入れ先の施設で新たに個人被ばく線量計を用意し管理する;利用者の所属元で個人被ばく線量計（ガラスバッチなどの受動式）を配布されている場合は、所属元から結果の提供を受ける</t>
  </si>
  <si>
    <t>施設利用費　年間7,000円／人</t>
  </si>
  <si>
    <t>施設利用費　年間50,000円+税／人</t>
  </si>
  <si>
    <t>平日の9時から17時（時間外利用は要申請で一定の条件が必要）</t>
  </si>
  <si>
    <t>例年5月に対面で行っているが、今後はe-learningに移行予定。</t>
  </si>
  <si>
    <t>年２回、4月頃と10月頃</t>
  </si>
  <si>
    <t>研究推進課</t>
  </si>
  <si>
    <t>ksui-kiban@office.kobe-u.ac.jp</t>
  </si>
  <si>
    <t>2021/02/19 10:00:14 午後 GMT+9</t>
  </si>
  <si>
    <t>山口大学</t>
  </si>
  <si>
    <t>大学研究推進機構総合科学実験センターRI実験施設</t>
  </si>
  <si>
    <t>山口大学大学研究推進機構総合科学実験センターＲＩ実験施設は，研究目的で非密封ＲＩ（主にH-3, C-14, P-32, Cr-51, I-125 など）を使用するための学内共同利用施設です。当施設は山口県宇部市の山口大学小串地区にあり，主な利用部局は医学部と附属病院ですが，山口大学に所属する方であればご利用可能です。</t>
  </si>
  <si>
    <t>特になし</t>
  </si>
  <si>
    <t>Aloka LSC-7200 （2014年度購入）</t>
  </si>
  <si>
    <t>Perkin Elmer TopCount NXT （2010年度購入）</t>
  </si>
  <si>
    <t>Perkin Elmer Wizard 2480 （2014年度購入）</t>
  </si>
  <si>
    <t>Fujifilm FLA-2000Y （2000年度購入）</t>
  </si>
  <si>
    <t>動物用X線装置;Philips BV Endra (C-arm X-ray imaging )</t>
  </si>
  <si>
    <t>細胞培養装置;PCRシステム;分光光度計（吸光・蛍光・赤外分光光度計等）</t>
  </si>
  <si>
    <t>後日別にお知らせいたします。</t>
  </si>
  <si>
    <t>平日の9：00から17：00，それ以外の場合は要相談。</t>
  </si>
  <si>
    <t>新規: 4月・5月，10月。再教育: 3月。</t>
  </si>
  <si>
    <t>4月，7月，10月，1月。</t>
  </si>
  <si>
    <t>山口大学大学研究推進機構総合科学実験センターＲＩ実験施設</t>
  </si>
  <si>
    <t>rikanri@yamaguchi-u.ac.jp</t>
  </si>
  <si>
    <t>・J-RAM に掲載する。
・Isotope News や Radioisotopes に掲載する。
・安全取扱部会，放射線安全管理学会および保健物理学会等に広報する（放射線管理者向け）。
・アイソトープ・放射線研究発表会の協賛・後援学協会に広報する（利用者向け）。
・分子生物学会，生化学会，医学系の各学会等に広報する（利用者向け）。</t>
  </si>
  <si>
    <t>http://www.csrea.kobe-u.ac.jp/index.html</t>
    <phoneticPr fontId="19"/>
  </si>
  <si>
    <t>078-803-5398</t>
    <phoneticPr fontId="19"/>
  </si>
  <si>
    <t>http://ds22.cc.yamaguchi-u.ac.jp/~rikanri/</t>
    <phoneticPr fontId="19"/>
  </si>
  <si>
    <t>0836-22-2312</t>
    <phoneticPr fontId="19"/>
  </si>
  <si>
    <t>2021/02/17 11:03:23 午前 GMT+9</t>
  </si>
  <si>
    <t>千葉大学</t>
  </si>
  <si>
    <t>千葉大学アイソトープ実験施設</t>
  </si>
  <si>
    <t>薬学;医工学;農学</t>
  </si>
  <si>
    <t>Perkin Elmer社　Wizard　購入時期不明</t>
  </si>
  <si>
    <t>SPECT4CT：Trifoil Imaging社　2008年</t>
  </si>
  <si>
    <t>登録費用として年間２万円</t>
  </si>
  <si>
    <t>isotope@office.chiba-u.jp</t>
  </si>
  <si>
    <t>043-290-3009</t>
    <phoneticPr fontId="19"/>
  </si>
  <si>
    <t>2021/02/25 5:18:30 午後 GMT+9</t>
  </si>
  <si>
    <t>愛媛大学</t>
  </si>
  <si>
    <t>愛媛大学学術支援センター(重信地区)RI施設</t>
  </si>
  <si>
    <t>センターのHP https://www.adres.ehime-u.ac.jp/</t>
  </si>
  <si>
    <t>愛媛大学医学部キャンパス内にある共同機器利用センターの非密封RI施設です。2015年に施設の全体改修を行いましたので、比較的きれいな施設です。学外者の利用やサザンブロットの受託解析なども行っており、学内のみでなく、学外の方からの利用も歓迎しております。</t>
  </si>
  <si>
    <t>基礎医学;臨床医学;医工学;生物科学;基礎生物学</t>
  </si>
  <si>
    <t>日立　LSC-7200　2011年3月購入</t>
  </si>
  <si>
    <t>日立 AccuFLEXγ7010　2009年9月購入</t>
  </si>
  <si>
    <t>GEヘルスケア　Typhoon FLA9500　2012年10月購入</t>
  </si>
  <si>
    <t>共同利用施設利用に関わる費用が必要。</t>
  </si>
  <si>
    <t>現在は学外公開していない。</t>
  </si>
  <si>
    <t>問い合わせ時に直接お伝えする形をとっている。</t>
  </si>
  <si>
    <t>基本的には平日の9：00から17：00、それ以外の場合は要相談だが、スタッフ不在時は利用不可。</t>
  </si>
  <si>
    <t>基本的には対面だが、それが難しい場合は遠隔にするなど柔軟に対応する。</t>
  </si>
  <si>
    <t>希望があれば、日程調整して随時行っている。</t>
  </si>
  <si>
    <t>年2回、4月と10月</t>
  </si>
  <si>
    <t>当施設は本学の放射線教育支援室も兼ねており、放射線教育も推進している。教育用にGMサーベイメータを10台所持し、中型の霧箱作成キットも10台あるため、放射線教育などの依頼も歓迎する。</t>
  </si>
  <si>
    <t>愛媛大学学術支援センター病態機能解析部門 RI管理室</t>
  </si>
  <si>
    <t>tiwasaki@m.ehime-u.ac.jp</t>
  </si>
  <si>
    <t>放射線の安全管理者が集まる場での紹介も大切だが、それ以上に、利用者となる研究者の人たちが多く集まる学協会などで本一覧やRIの実験照会を積極的に紹介していく必要があると感じる。</t>
  </si>
  <si>
    <t>089-960-5453</t>
    <phoneticPr fontId="19"/>
  </si>
  <si>
    <t>放射線化学;薬学;基礎医学;臨床医学;腫瘍学;脳神経科学;医工学;生物科学;基礎生物学;農学;原子核物理学;物理化学;環境化学;生物工学</t>
    <phoneticPr fontId="19"/>
  </si>
  <si>
    <t>パーキンエルマーMicroBeta2（2014年3月)</t>
    <phoneticPr fontId="19"/>
  </si>
  <si>
    <t>オートウェルガンマシステム</t>
    <phoneticPr fontId="19"/>
  </si>
  <si>
    <t>75-Se　1-10MBq</t>
    <phoneticPr fontId="19"/>
  </si>
  <si>
    <t>Br-77　100MBq-1GBq</t>
    <phoneticPr fontId="19"/>
  </si>
  <si>
    <t>63-Ni 1MBq以下, 99-Mo 1-10MBq, 109-Cd 1-10MBq, 134-Cs 1MBq以下, 203-Hg 10-100MBq</t>
    <phoneticPr fontId="19"/>
  </si>
  <si>
    <t>Cu-67 10-100MBq、Pt-191 10-100MBq</t>
    <phoneticPr fontId="19"/>
  </si>
  <si>
    <t>Np-237 1-10MBq、Am-241 1-10MBq、Cf-252 1-10MBq</t>
    <phoneticPr fontId="19"/>
  </si>
  <si>
    <t>213Bi 1MBq以下
134Cs 10-100MBq
99Mo 100MBq-1GBq
152Eu 10-100MBq
86Rb10-100MBq
133Ba 100MBq-1GBq
44Sc 100MBq-1GBq
75Se 10-100MBq
99Tc 10-100MBq
67Cu 100MBq-1GBq</t>
    <phoneticPr fontId="19"/>
  </si>
  <si>
    <t>北海道大学</t>
    <phoneticPr fontId="19"/>
  </si>
  <si>
    <t>疾患モデル総合研究センター・アイソトープ総合研究施設</t>
    <phoneticPr fontId="19"/>
  </si>
  <si>
    <t>産業医科大学アイソトープ研究センターでは、放射線施設の有効利用と社会貢献を目的として、北九州市内の大学の研究者等がRI実験室や照射装置を利用できる体制を整えています。まずは、ご相談ください。</t>
    <phoneticPr fontId="19"/>
  </si>
  <si>
    <t>ARC-8001（日立アロカメディカル）、2015年度</t>
    <phoneticPr fontId="19"/>
  </si>
  <si>
    <t>γ線用計測装置（Ｇｅ半導体検出器）</t>
    <phoneticPr fontId="19"/>
  </si>
  <si>
    <t>顕微鏡（蛍光実体顕微鏡等）;細胞培養装置;PCRシステム;捕集装置（ダストサンプラー）;分光光度計（吸光度計）</t>
    <phoneticPr fontId="19"/>
  </si>
  <si>
    <t>北九州市内の大学の研究者、産業医大の卒業生のみ可</t>
    <phoneticPr fontId="19"/>
  </si>
  <si>
    <t>受け入れ先で受診が必要（但し、血液検査結果は雇用元等のデータを利用可能。）</t>
    <phoneticPr fontId="19"/>
  </si>
  <si>
    <t>学内者（誕生月）、学外者（4月）</t>
    <phoneticPr fontId="19"/>
  </si>
  <si>
    <t>新規教育訓練4月、8月、12月　　再教育訓練８月</t>
    <phoneticPr fontId="19"/>
  </si>
  <si>
    <t>学外で教育訓練を受講している場合、その内容に問題が無ければ予防規程を除き、一部または全部の受講を免除する。</t>
    <phoneticPr fontId="19"/>
  </si>
  <si>
    <t>△（応相談）</t>
    <phoneticPr fontId="19"/>
  </si>
  <si>
    <t>施設登録費12,000円/年、RI使用料（出庫あたり）3,000円/回、照射装置利用料500円/日</t>
    <phoneticPr fontId="19"/>
  </si>
  <si>
    <t>産業医科大学アイソトープ研究センター</t>
    <phoneticPr fontId="19"/>
  </si>
  <si>
    <t>2021/03/04 12:03:53 午後 GMT+9</t>
  </si>
  <si>
    <t>学校法人 北里研究所 北里大学医学部</t>
  </si>
  <si>
    <t>バイオイメージング研究センターRI部門</t>
  </si>
  <si>
    <t>http://www.med.kitasato-u.ac.jp/~ri2/</t>
  </si>
  <si>
    <t>北里大学医学部バイオイメージング研究センターRI部門では、基本的なライフサイエンス実験が行えます。詳細はお問合せ下さい。</t>
  </si>
  <si>
    <t>薬学;基礎医学;生物科学;基礎生物学</t>
  </si>
  <si>
    <t>Se-75  1-10MBq、Sr-85  1-10MBq、Sr-89  1-10MBq、Rb-86 10-100MBq、Cs-134 1-10MBq、Xe-133 100MBq-1GBq</t>
  </si>
  <si>
    <t>ALOKA LSC-6100 2006年購入
ALOKA LSC-5100 購入時期不明</t>
  </si>
  <si>
    <t>WALLAC 1450 MICROBETA 2000年購入</t>
  </si>
  <si>
    <t>ALOKA AccuFLEXγ 7001特型 2007年購入</t>
  </si>
  <si>
    <t>顕微鏡（蛍光実体顕微鏡等）;細胞培養装置;分光光度計（吸光・蛍光・赤外分光光度計等）</t>
  </si>
  <si>
    <t>北里大学医学部教員の指導を受けながらの研究であり、所定の書類を提出し承認が下りた場合に可能。</t>
  </si>
  <si>
    <t>施設登録費 5,000円</t>
  </si>
  <si>
    <t>施設登録費 15,000円</t>
  </si>
  <si>
    <t>平日の9時から17時、それ以外の場合は要相談</t>
  </si>
  <si>
    <t>希望者があり次第実施する。</t>
  </si>
  <si>
    <t>外部からの研究者に対する健康診断は要相談。</t>
  </si>
  <si>
    <t>ikedat@med.kitasato-u.ac.jp</t>
  </si>
  <si>
    <t>042-778-9301</t>
    <phoneticPr fontId="19"/>
  </si>
  <si>
    <t>2021/03/05 8:01:53 午後 GMT+9</t>
  </si>
  <si>
    <t>新潟大学</t>
  </si>
  <si>
    <t>https://www.irp.niigata-u.ac.jp/business/ccrf/ccrf-ri/ri-asahi-ri/</t>
  </si>
  <si>
    <t>放射線化学;薬学;基礎医学;脳神経科学;医工学;生物科学;原子核物理学;環境化学;基礎歯学</t>
  </si>
  <si>
    <t>理工系、生物系の研究</t>
  </si>
  <si>
    <t>LSC-6100 (アロカ社, H12年）、LSC-LB5 (低バックグラウンド液シン, アロカ社, H12年）</t>
  </si>
  <si>
    <t>ARC-7001 (アロカ社, H22年）</t>
  </si>
  <si>
    <t>イメージアナライザ Typhoon-FLA7000BGR (GEﾍﾙｽｹｱ製, H23年)</t>
  </si>
  <si>
    <t>顕微鏡（蛍光実体顕微鏡等）;細胞培養装置;PCRシステム;クロマトグラフ（液体・ガスクロマトグラフ質量分析装置等）;捕集装置（ダストサンプラー、捕集装置等）;分光光度計（吸光・蛍光・赤外分光光度計等）;Cs137ガンマ線照射装置、凍結切片作成装置、多機能超遠心機、Ge半導体検出器</t>
  </si>
  <si>
    <t>共同研究者等の身分があれば可能</t>
  </si>
  <si>
    <t>本学の共同研究者を経由</t>
  </si>
  <si>
    <t>平日の9：00から16：00</t>
  </si>
  <si>
    <t>令和3年度はeラーニングの予定</t>
  </si>
  <si>
    <t>5月頃を予定</t>
  </si>
  <si>
    <t>5月と11月頃（年2回）</t>
  </si>
  <si>
    <t>025-227-2346</t>
    <phoneticPr fontId="19"/>
  </si>
  <si>
    <t>2021/03/09 12:46:31 午前 GMT+9</t>
  </si>
  <si>
    <t>東北大学電子光理学研究センターでは電子線形加速器を用いて最大60 MeVまで電子を加速することができます。それを直接，または重元素コンバータを通してターゲット物質に照射することで様々な種類のRIを製造しています。当センターは共同利用・共同研究拠点として活動しているため学外の方も利用可能ですので，加速器または製造RIを利用希望の場合はお問い合わせください。</t>
  </si>
  <si>
    <t>放射線化学;生物科学;原子核物理学;放射化学，分析化学</t>
  </si>
  <si>
    <t>化学利用;物性利用;検出機器関連における利用;RIの製造，放射線教育，放射化学，ビーム物理学</t>
  </si>
  <si>
    <t>化学実験;加速器実験;遺伝子組換え実験（P1P）</t>
  </si>
  <si>
    <t>42-K 100MBq-1GBq, 43-K 100MBq-1GBq, 47-Sc  1GBq以上, 67-Cu 1GBq以上, 99-Mo 1GBq以上</t>
  </si>
  <si>
    <t>α線用計測装置（スペクトロメータ含む）;γ線用計測装置（スペクトロメータ含む）</t>
  </si>
  <si>
    <t>分光光度計（吸光・蛍光・赤外分光光度計等）</t>
  </si>
  <si>
    <t>利用者の所属元の個人被ばく線量計（受動式）を持参し，受入先の施設で直読式の線量計を用意する。</t>
  </si>
  <si>
    <t>共同利用・共同研究拠点の枠内なら費用は発生しない。その他は要相談。</t>
  </si>
  <si>
    <t>平日の9：00から17：15、それ以外の場合は要相談</t>
  </si>
  <si>
    <t>定期は4月。それ以外は随時対応可。</t>
  </si>
  <si>
    <t>共同利用係</t>
  </si>
  <si>
    <t>usersoffice@lns.tohoku.ac.jp</t>
  </si>
  <si>
    <t>2021/03/09 2:47:35 午後 GMT+9</t>
  </si>
  <si>
    <t>量子科学技術研究開発機構</t>
  </si>
  <si>
    <t>https://www.qst.go.jp/site/qms/1344.html</t>
  </si>
  <si>
    <t>放射線化学;薬学;基礎医学;臨床医学;腫瘍学;脳神経科学;医工学;生物科学;基礎生物学;農学;環境化学</t>
  </si>
  <si>
    <t>α線用計測装置（スペクトロメータ含む）;β線用計測装置（スペクトロメータ含む）;γ線用計測装置（スペクトロメータ含む）;ドーズキャリブレータ（キュリーメータ）;スペクトルサーベイメーター</t>
  </si>
  <si>
    <t>PerkinElmer, Tri-carb, 2005年(?)</t>
  </si>
  <si>
    <t>PerkinElmer, 2470 WIZARD, 2015年(?)
PerkinElmer, 2480 WIZARD, 2016年(?)</t>
  </si>
  <si>
    <t>Siemens, Inveon, 2000年(?)
Siemens, Focus220, 2005年(?)
MiLab, VECTor, 2005年(?)
浜松ホトニクス, SHR7700, 1990年(?)</t>
  </si>
  <si>
    <t>X線照射装置;顕微鏡（蛍光実体顕微鏡等）;細胞培養装置;PCRシステム;クロマトグラフ（液体・ガスクロマトグラフ質量分析装置等）;分光光度計（吸光・蛍光・赤外分光光度計等）;ミクロトーム</t>
  </si>
  <si>
    <t>共同研究などの契約があれば可能</t>
  </si>
  <si>
    <t>利用者の所属元の個人被ばく線量計（ポケット線量計などの直読式）を持参し管理する;利用者の所属元の個人被ばく線量計（ガラスバッチなどの受動式）を持参し、所属元から結果の提供を受ける</t>
  </si>
  <si>
    <t>施設登録費は無料ですが，契約条件により異なりますので，ご相談ください。</t>
  </si>
  <si>
    <t>月２回</t>
  </si>
  <si>
    <t>年２回　7月、1月</t>
  </si>
  <si>
    <t>分子イメージング診断治療研究部（0433823704，tsuji.atsushi@qst.go.jp），先進核医学基盤研究部（0432064039，nagatsu.kotaro@qst.go.jp）</t>
  </si>
  <si>
    <t>nagatsu.kotaro@qst.go.jp</t>
  </si>
  <si>
    <t>2021/03/09 5:01:38 午後 GMT+9</t>
  </si>
  <si>
    <t>順天堂大学</t>
  </si>
  <si>
    <t>大学院医学研究科</t>
  </si>
  <si>
    <t>基本的に学内者専用のRI施設です。</t>
  </si>
  <si>
    <t>薬学;基礎医学;臨床医学;腫瘍学;脳神経科学;医工学;環境化学</t>
  </si>
  <si>
    <t>Tri-Carb 5110 :PerkinElmer(2015)
300SL:HIDEX(2020)</t>
  </si>
  <si>
    <t>1450 MicroBeta TriLux:PerkinElmer(2008)
SENSE BETA Photometer:HIDEX(2016)</t>
  </si>
  <si>
    <t>2480 WIZARD2 :PerkinElmer(2015)</t>
  </si>
  <si>
    <t>FLA9500BGR:GE(2015)</t>
  </si>
  <si>
    <t>何らかの身分を有すること。</t>
  </si>
  <si>
    <t>被ばく測定バッジ貸与料金～500円</t>
  </si>
  <si>
    <t>9:00～23:00　時間外が要相談</t>
  </si>
  <si>
    <t>放射線安全管理スタッフ;一般的な実験装置の相談スタッフ</t>
  </si>
  <si>
    <t>4月及び5月は定例、その他時期はオンデマンド、随時。</t>
  </si>
  <si>
    <t>年2回、5月と11月、その他臨時対応は相談。</t>
  </si>
  <si>
    <t>開始希望時期に合わせて教育訓練及び健康診断の実施を行います。</t>
  </si>
  <si>
    <t>研究基盤センター　アイソトープ研究室・放射線管理室</t>
  </si>
  <si>
    <t>rikanri@juntendo.ac.jp</t>
  </si>
  <si>
    <t>022-743-3411</t>
    <phoneticPr fontId="19"/>
  </si>
  <si>
    <t>043-206-4039</t>
    <phoneticPr fontId="19"/>
  </si>
  <si>
    <t>03-5802-1118</t>
    <phoneticPr fontId="19"/>
  </si>
  <si>
    <t>2021/03/12 1:53:37 午後 GMT+9</t>
  </si>
  <si>
    <t>国立研究開発法人　量子科学技術研究開発機構　高崎量子応用研究所</t>
  </si>
  <si>
    <t>イオン照射研究施設（TIARA）</t>
  </si>
  <si>
    <t>https://www.qst.go.jp/site/taka-riyoukanri/2163.html</t>
  </si>
  <si>
    <t>当施設では、930型AVFサイクロトロンを利用した医学研究用および植物研究用RIを製造しております。そして、RIの分離、標識化合物合成、in vitro, in vivo実験が可能な設備、さらには、植物研究に特化した各種イメージング装置や人工気象器を完備しており、RI製造から生物学的評価までの一連の実験が可能になっています。学外からの利用も受け入れておりますので、まずはお問合せください。</t>
  </si>
  <si>
    <t>放射線化学;薬学;基礎医学;腫瘍学;医工学;生物科学;基礎生物学;農学;物理化学;環境化学;放射化学</t>
  </si>
  <si>
    <t>医学・薬学利用;生物学・農学利用;化学利用;検出機器関連における利用</t>
  </si>
  <si>
    <t>76Br(100-1GBq)、77Br(100-1GBq)、107Cd（100-1GBq）、127Cs（10-100MBq）</t>
  </si>
  <si>
    <t>α線用計測装置（スペクトロメータ含む）;γ線用計測装置（スペクトロメータ含む）;ドーズキャリブレータ（キュリーメータ）</t>
  </si>
  <si>
    <t>ORDELA社製　α線液体シンチレーションカウンタPERALS（2019年度）</t>
  </si>
  <si>
    <t>日立製作所製　AccuFLEX/ARC-7001（2008年度）</t>
  </si>
  <si>
    <t>GEヘルスサイエンス製　Typhoon FLA7000（2011年度）</t>
  </si>
  <si>
    <t>サイクロトロン</t>
  </si>
  <si>
    <t>顕微鏡（蛍光実体顕微鏡等）;細胞培養装置;クロマトグラフ（液体・ガスクロマトグラフ質量分析装置等）;捕集装置（ダストサンプラー、捕集装置等）;ミクロトーム</t>
  </si>
  <si>
    <t>量子科学技術研究開発機構受入研究員としての受入が必須</t>
  </si>
  <si>
    <t>平日の9：00から17：３0、それ以外の時間帯は要相談</t>
  </si>
  <si>
    <t>放射線安全管理スタッフ;動物実験全般の相談スタッフ;一般的な実験装置の相談スタッフ;実験に関する相談員;サイクロトロンオペレーター</t>
  </si>
  <si>
    <t>当施設には、核医学診断・治療に有用なRIの製造から精製、標識、前臨床評価まで実施できる施設があり、これまで様々な新規放射性薬剤の開発を行ってきました。特に最近では211Atの製造、標識技術開発並びにα線がん治療薬に対する生物応答解析等を実施しています。また、植物を対象としたポジトロンイメージングについては、様々な植物における様々な無機元素を可視化した実績があります。植物研究に最適化した短寿命RIの製造・精製・投与方法と画像解析に関するノウハウを培っています。</t>
  </si>
  <si>
    <t>watanabe.shigeki@qst.go.jp</t>
  </si>
  <si>
    <t>2021/03/12 4:58:07 午後 GMT+9</t>
  </si>
  <si>
    <t>核物理研究センター</t>
  </si>
  <si>
    <t>http://www.rcnp.osaka-u.ac.jp/</t>
  </si>
  <si>
    <t>大阪大学核物理研究センターは大型実験施設とスーパーコンピュータを擁し世界の研究者との共同研究を通して次世代を担う若手研究者の育成も実現する、基礎物理学の国際共同利用・共同研究拠点です。</t>
  </si>
  <si>
    <t>放射線化学;腫瘍学;医工学;原子核物理学;物理化学</t>
  </si>
  <si>
    <t>医学・薬学利用;化学利用;核分光学研究</t>
  </si>
  <si>
    <t>細胞実験;化学実験;加速器実験</t>
  </si>
  <si>
    <t>その他、1000核種以上</t>
  </si>
  <si>
    <t>γ線用計測装置（スペクトロメータ含む）</t>
  </si>
  <si>
    <t>LSC-7200、2010年頃</t>
  </si>
  <si>
    <t>施設のwebサイト内の申請方法等のページから（下記の「その他）の欄に該当のURLを添付ください）;短寿命RIプラットフォーム	http://www.rcnp.osaka-u.ac.jp/~ripf/ 国際共同利用プロジェクト	http://www.rcnp.osaka-u.ac.jp/Divisions/plan/UsersOffice/</t>
  </si>
  <si>
    <t>応相談</t>
  </si>
  <si>
    <t>放射線安全管理スタッフ;一般的な実験装置の相談スタッフ;サイクロトロンオペレーター</t>
  </si>
  <si>
    <t>所属機関の教育訓練をベースとした上で当センターの教育訓練受講が必要</t>
  </si>
  <si>
    <t>ユーザーの要望に応じて随時実施</t>
  </si>
  <si>
    <t>定期の健康診断は年2回、立ち入り前の健康診断は不定期</t>
  </si>
  <si>
    <t>大阪大学核物理研究センター共同利用支援室</t>
  </si>
  <si>
    <t>usersoffice@rcnp.osaka-u.ac.jp</t>
  </si>
  <si>
    <t>2021/03/16 5:14:29 午後 GMT+9</t>
  </si>
  <si>
    <t>東京医科歯科大学</t>
  </si>
  <si>
    <t>統合研究機構リサーチコアセンター</t>
  </si>
  <si>
    <t>http://www.tmd.ac.jp/rcmd/</t>
  </si>
  <si>
    <t>東京医科歯科大学統合研究機構リサーチコアセンターでは、アイソトープ関連の実験機器を種々配備しており、実験スペースも確保できます。学外からの利用も受け付けておりますので、利用希望の場合はぜひお問い合わせください。</t>
  </si>
  <si>
    <t>基礎医学;臨床医学;腫瘍学;脳神経科学;医工学;生物科学;基礎生物学;環境化学</t>
  </si>
  <si>
    <t>55-Fe 100MBq-1GBq, 63-Ni 100MBq-1GBq, 89-Sr 10-100MBq, 109-Cd 1GBq以上, 134-Cs 10-100MBq</t>
  </si>
  <si>
    <t>TRI-Carb2910TR (2010), TRI-Carb1900TR (1993)</t>
  </si>
  <si>
    <t>MicroBeta2 2450 (2010)</t>
  </si>
  <si>
    <t>AccuFLEX γ 7000 (2012), WIZARD2 2470 (2014)</t>
  </si>
  <si>
    <t>FCR PRIMA T2 (2018)</t>
  </si>
  <si>
    <t>CANBERRA GC2518 (2010)</t>
  </si>
  <si>
    <t>NanoSPECT/CT IN VIVO ANIMAL IMAGER (2010)</t>
  </si>
  <si>
    <t>動物用X線装置;動物用CT</t>
  </si>
  <si>
    <t>X線照射装置;顕微鏡（蛍光実体顕微鏡等）;細胞培養装置;PCRシステム;捕集装置（ダストサンプラー、捕集装置等）;分光光度計（吸光・蛍光・赤外分光光度計等）</t>
  </si>
  <si>
    <t>所属機関による身元保証があり、学内規定の条件を満たす者</t>
  </si>
  <si>
    <t>まずはメール（及び電話）で問合せから;施設のwebサイト内の申請方法等のページから（下記の「その他）の欄に該当のURLを添付ください）;http://www.tmd.ac.jp/rcmd/rcc_introduction/rcc_isotope/instruments_RI1/index.html</t>
  </si>
  <si>
    <t>http://www.tmd.ac.jp/rcmd/equipment/index.html</t>
  </si>
  <si>
    <t>平日（月～金曜日）　　　　８：００～２３：４５ 
土曜・日曜・祭日　　　　　８：００～２１：００</t>
  </si>
  <si>
    <t>リサーチコアセンター　アイソトープユニット</t>
  </si>
  <si>
    <t>isotope.ric@tmd.ac.jp</t>
  </si>
  <si>
    <t>027-346-9461</t>
    <phoneticPr fontId="19"/>
  </si>
  <si>
    <t>06-6879-8902</t>
    <phoneticPr fontId="19"/>
  </si>
  <si>
    <t>03-5803-5788</t>
    <phoneticPr fontId="19"/>
  </si>
  <si>
    <t>基礎医学;臨床医学;生物科学;基礎生物学;農学;環境化学</t>
    <phoneticPr fontId="19"/>
  </si>
  <si>
    <t>蛋白質・ホルモン等の生化学的実験。環境中放射性物質の動態の把握</t>
    <phoneticPr fontId="19"/>
  </si>
  <si>
    <t>非密封RIトレーサー実験、環境放射線計測</t>
    <phoneticPr fontId="19"/>
  </si>
  <si>
    <t>Tri‐Carb 2900TR (2003)、LSC-6101B (2008)</t>
    <phoneticPr fontId="19"/>
  </si>
  <si>
    <t>1450 Microbeta TRILUX (2008)</t>
    <phoneticPr fontId="19"/>
  </si>
  <si>
    <t>1480 WIZARD3 (2003)、ARC-7001(2008)</t>
    <phoneticPr fontId="19"/>
  </si>
  <si>
    <t>BAS-2500 (2003)</t>
    <phoneticPr fontId="19"/>
  </si>
  <si>
    <t>セルハーベスター GilterMate-96 (2007)</t>
    <phoneticPr fontId="19"/>
  </si>
  <si>
    <t>1) 岐阜大学または岐阜薬科大学の教員との共同研究 2) 受託試験は受け入れ可能か要問合せ（課題責任者となる教員が必要）</t>
    <phoneticPr fontId="19"/>
  </si>
  <si>
    <t>放射線同位元素実験分野 使用登録申請書（受託試験用）を提出</t>
    <phoneticPr fontId="19"/>
  </si>
  <si>
    <t>所属機関で特殊健康診断(電離)を受診</t>
    <phoneticPr fontId="19"/>
  </si>
  <si>
    <t>放射線業務従事者証明書提出により可</t>
    <phoneticPr fontId="19"/>
  </si>
  <si>
    <t>前期・後期に分けて実施、学外者は随時</t>
    <phoneticPr fontId="19"/>
  </si>
  <si>
    <t>年2回</t>
    <phoneticPr fontId="19"/>
  </si>
  <si>
    <t>△（応相談）</t>
    <phoneticPr fontId="19"/>
  </si>
  <si>
    <t>有</t>
    <rPh sb="0" eb="1">
      <t>アリ</t>
    </rPh>
    <phoneticPr fontId="19"/>
  </si>
  <si>
    <t>メールによるお問い合わせ</t>
    <phoneticPr fontId="19"/>
  </si>
  <si>
    <t>http://irda.kuma-u.jp/index.html</t>
    <phoneticPr fontId="19"/>
  </si>
  <si>
    <t>徳島大学放射線総合センターでは、様々な実験機器を比較的スムーズに使うことができ、初めてご使用される際にはスタッフが手厚くサポートします。また、PET/CT装置のオペレーションを担当していますので、近年注目されている分子イメージング研究を実施することが可能です。</t>
    <phoneticPr fontId="19"/>
  </si>
  <si>
    <t>2021/03/24 10:57:20 午前 GMT+9</t>
  </si>
  <si>
    <t>京都大学</t>
  </si>
  <si>
    <t>工学研究科附属量子理工学教育研究センター</t>
  </si>
  <si>
    <t>http://www.qsec.kyoto-u.ac.jp/</t>
  </si>
  <si>
    <t>当センターは京都大学宇治構内にあり、３台のイオン加速器と１台の電子加速器が発生する数MeVのイオンビームや電子線、Ｘ線などを用いて、ビーム分析や照射・注入などを行うことができます。学外からもご利用いただけますし、委託分析も可能です。</t>
  </si>
  <si>
    <t>放射線化学;腫瘍学;医工学;基礎生物学;農学;原子核物理学;物理化学;環境化学;半導体、材料</t>
  </si>
  <si>
    <t>加速器実験</t>
  </si>
  <si>
    <t>まずはメール（及び電話）で問合せから;施設のwebサイト内の申請方法等のページから（下記の「その他）の欄に該当のURLを添付ください）;http://www.qsec.kyoto-u.ac.jp/accelerators.html</t>
  </si>
  <si>
    <t>施設利用料と施設利用登録料が必要です単価等はhttp://www.qsec.kyoto-u.ac.jp/files/kiteiR20401.pdfをご覧ください。</t>
  </si>
  <si>
    <t>平日の９時～１８時、それ以外の場合は要相談</t>
  </si>
  <si>
    <t>放射線安全管理スタッフ;実験に関する相談員</t>
  </si>
  <si>
    <t>委託分析の場合は不要</t>
  </si>
  <si>
    <t>全てeラーニング</t>
  </si>
  <si>
    <t>原則として年度当初</t>
  </si>
  <si>
    <t>年2回、6月と1２月</t>
  </si>
  <si>
    <t>水素から鉛やタングステンに至るまで様々なイオンを利用することができます。また、RBS、PIXE、ERDA、PIGEなど一般的なイオンビーム分析に加えて令和３年度にはTOF-ERDAを導入します。高温でのイオン注入もできます。</t>
  </si>
  <si>
    <t>量子理工学教育研究センター</t>
  </si>
  <si>
    <t>qsec@nucleng.kyoto-u.ac.jp</t>
  </si>
  <si>
    <t>077-438-4893</t>
    <phoneticPr fontId="19"/>
  </si>
  <si>
    <t>浜松医科大学は、イメージング技術を用いた基礎研究・臨床研究が盛んに行わ
れており、様々なイメージング装置・機器が整備されたイメージングコンプレッ
クスを形成しています。サイクロトロン棟ではPET/SPECT/CT装置、光イメージング装置、動物実験施設には大型動物でも計測可能な3T-MRI装置や16ch-CT装置、X線照射装置、病院内ではMRI、CT、PET/CT装置が臨床研究に利用可能です。これらいずれの装置も利用料負担により外部利用可能です。利用希望の場合はお問い合わせください。</t>
    <phoneticPr fontId="19"/>
  </si>
  <si>
    <t>高崎量子応用研究所　放射線生物応用研究部</t>
    <phoneticPr fontId="19"/>
  </si>
  <si>
    <t>サイクロトロン；プラナーポジトロンイメージング装置</t>
    <phoneticPr fontId="19"/>
  </si>
  <si>
    <t>support_ccrf@cc.niigata-u.ac.jp</t>
    <phoneticPr fontId="19"/>
  </si>
  <si>
    <t>量子医学・医療部門　量子医科学研究所</t>
    <phoneticPr fontId="19"/>
  </si>
  <si>
    <t>放射線総合センター</t>
    <phoneticPr fontId="19"/>
  </si>
  <si>
    <t>https://www.genken.nagasaki-u.ac.jp/nuric/</t>
    <phoneticPr fontId="19"/>
  </si>
  <si>
    <t>https://www.arremc.tokushima-u.ac.jp</t>
    <phoneticPr fontId="19"/>
  </si>
  <si>
    <t>△（応相談）</t>
    <phoneticPr fontId="19"/>
  </si>
  <si>
    <t>https://www.juntendo.ac.jp/graduate/laboratory/labo/isotope_kenkyu/</t>
    <phoneticPr fontId="19"/>
  </si>
  <si>
    <t>自然生命科学研究支援センター 光・放射線情報解析部門 鹿田施設</t>
    <phoneticPr fontId="19"/>
  </si>
  <si>
    <t>医学部アイソトープ総合センター分館</t>
  </si>
  <si>
    <t>https://www.med.nagoya-u.ac.jp/isotope/</t>
  </si>
  <si>
    <t>名古屋大学医学部アイソトープ総合センター分館は、医学部と附属病院の共用施設として設けられたのを始まりとし、研究者の支援、教育訓練、施設の管理と整備を通じて、研究と教育に貢献しています。本センターは、実験室、暗室（大・小）、共同利用機器室、実習室を備え、全学向け実習をはじめ医学部の多くのグループに利用されています。多様な研究に対応するため、60 核種の使用許可を持ち、少ないスタッフながらも入退管理システムによりセキュリティを保ちながら、24 時間利用を可能にしています。</t>
  </si>
  <si>
    <t>薬学, 基礎医学, 生物科学, 基礎生物学</t>
  </si>
  <si>
    <t>医学・薬学利用, 教育</t>
  </si>
  <si>
    <t xml:space="preserve">LSC-7200、2011/3
LSC-6101、2007/2
</t>
  </si>
  <si>
    <t xml:space="preserve">Accuflex7001、2010/2
Accuflex7010、2011/3
</t>
  </si>
  <si>
    <t xml:space="preserve">Typhoon FLA9000、2011/1
</t>
  </si>
  <si>
    <t>自動現像機(富士 FPM100)</t>
  </si>
  <si>
    <t>名古屋大学大学院医学系研究科または附属病院に所属する教員との共同研究で、 申請者が招聘教員または客員研究員の身分を有するものは分館長の承認を得て、利用可能</t>
  </si>
  <si>
    <t>ルミネスバッジ</t>
  </si>
  <si>
    <t>RI 講習、X 線講習（各 10 回程度／年）※本館主催※
RI 実習（10～20 回程度／年）※本館主催※
再教育講習会（3 月～、随時開催）
新規利用者説明会（随時開催）
時間外利用責任者講習会（随時開催）</t>
  </si>
  <si>
    <t>職員は年 2 回、6 月と 12 月
学生は年 4 回、5 月、7 月、10 月、12 月</t>
  </si>
  <si>
    <t>24 時間利用可能（入退管理システムによるセキュリティ管理）</t>
  </si>
  <si>
    <t>医学部アイソトープ総合センター分館　放射線安全管理室</t>
  </si>
  <si>
    <t>052-744-2409</t>
    <phoneticPr fontId="19"/>
  </si>
  <si>
    <t>トレーサー実験</t>
    <phoneticPr fontId="19"/>
  </si>
  <si>
    <t>平日の 9：00 から 17：00、それ以外の利用は要手続（ただし、学部学生は単独での時間外利用は不可）
年４回（8 月上旬・11 月全学停電時・年末年始・年度末）に休館期間あり。</t>
    <phoneticPr fontId="19"/>
  </si>
  <si>
    <t>2021/12/27 6:45:10 午後 GMT+9</t>
  </si>
  <si>
    <t>http://www.sci.osaka-cu.ac.jp/tech/ri/index.html</t>
  </si>
  <si>
    <t>学内に何らかの籍、身分をお持ちであれば、利用可能です。</t>
  </si>
  <si>
    <t>基礎医学;基礎生物学</t>
  </si>
  <si>
    <t>細胞実験</t>
  </si>
  <si>
    <t>β線用計測装置（スペクトロメータ含む）</t>
  </si>
  <si>
    <t>Tri-carb2910TR、2013年</t>
  </si>
  <si>
    <t>Amersham m Typhoon IP、2018年</t>
  </si>
  <si>
    <t>学内の(共同研究を含む)受け入れ研究室が必要</t>
  </si>
  <si>
    <t>学内の業務従事者登録済み教職員から</t>
  </si>
  <si>
    <t>所属研究科等による</t>
  </si>
  <si>
    <t>受け入れの所属研究科等による</t>
  </si>
  <si>
    <t>対面(感染症対策必要時はe-ラーニング)</t>
  </si>
  <si>
    <t>4、6、10月</t>
  </si>
  <si>
    <t>(年2回、7月と1月、開催時期以外にも相談可)</t>
  </si>
  <si>
    <t>小規模の施設で、共通の機器や器具が少ない。</t>
  </si>
  <si>
    <t>06-6605-3154</t>
    <phoneticPr fontId="19"/>
  </si>
  <si>
    <t>2022/01/04 12:03:37 午後 GMT+9</t>
  </si>
  <si>
    <t>東京海洋大学</t>
  </si>
  <si>
    <t>放射性同位元素管理センター</t>
  </si>
  <si>
    <t>https://www.kaiyodai.ac.jp/overview/jointuse/RI/index.html</t>
  </si>
  <si>
    <t>生物科学;基礎生物学;農学;環境化学</t>
  </si>
  <si>
    <t>Na-24　1MBq以下、K-42　1-10MBq、Fe-55　1-10MBq、Sn-119m 1-10MBq、Ba-140　1MBq以下、Au-198 1-10MBq、Hg-203　1-10MBq</t>
  </si>
  <si>
    <t>Perkin Elmer TRI-CARB 3180 TR/SL 　2011年3月</t>
  </si>
  <si>
    <t>Perkin Elmer Wizard2470 　2011年3月</t>
  </si>
  <si>
    <t>Ge healthcare Typhoon FLA7000IP  2014年9月</t>
  </si>
  <si>
    <t>放射線業務従事者としての条件(教育訓練、健康診断等)が揃うこと。</t>
  </si>
  <si>
    <t>令和4年度から開始予定のため未定</t>
  </si>
  <si>
    <t>毎年4-5月頃</t>
  </si>
  <si>
    <t>年2回、6-7月と11-12月</t>
  </si>
  <si>
    <t>東京海洋大学放射性同位元素管理センター</t>
  </si>
  <si>
    <t>03-5463-0498</t>
    <phoneticPr fontId="19"/>
  </si>
  <si>
    <t>ri@sci.osaka-cu.ac.jp</t>
    <phoneticPr fontId="19"/>
  </si>
  <si>
    <t>東京海洋大学放射性同位元素管理センターは、放射性同位元素等に関する専門的業務を行い、教育及び研究等の用に供するとともに、教育及び研究の進展に寄与することを目的としています。</t>
    <phoneticPr fontId="19"/>
  </si>
  <si>
    <t>水産化学、水産生物学、水産物理学</t>
    <phoneticPr fontId="19"/>
  </si>
  <si>
    <t>α線用計測装置;β線用計測装置（;γ線用計測装置（スペクトロメータ含む）;スキャナータイプ画像解析装置</t>
    <phoneticPr fontId="19"/>
  </si>
  <si>
    <t>専任の管理者が1名の小規模施設ですが、小規模施設ゆえに細かな対応が可能です。</t>
    <phoneticPr fontId="19"/>
  </si>
  <si>
    <t>2022/01/07 11:50:53 午前 GMT+9</t>
  </si>
  <si>
    <t>北海道大学</t>
  </si>
  <si>
    <t>大学院保健科学研究院</t>
  </si>
  <si>
    <t>https://www.hs.hokudai.ac.jp/</t>
  </si>
  <si>
    <t>診療放射線技師の教育と研究に必要なRI施設、放射線照射施設を備えています。</t>
  </si>
  <si>
    <t>放射線化学;腫瘍学;基礎生物学</t>
  </si>
  <si>
    <t>GMサーベイメータ　TGS-146B　　平成21年　</t>
  </si>
  <si>
    <t>新規、更新ともに４月、１２月。</t>
  </si>
  <si>
    <t>北海道大学大学院保健科学研究院庶務</t>
  </si>
  <si>
    <t>shomu@hs.hokudai.ac.jp</t>
  </si>
  <si>
    <t>2022/01/11 9:25:51 午前 GMT+9</t>
  </si>
  <si>
    <t>http://www.imr-oarai.jp/</t>
  </si>
  <si>
    <t>物性物理学、材料科学、半導体デバイス</t>
  </si>
  <si>
    <t>所属機関で教育訓練を受講できない共同利用者等は４月のセンター教育訓練を受講可能、その他は応相談</t>
  </si>
  <si>
    <t>共同利用部業務室</t>
  </si>
  <si>
    <t>kyodo.kinken-oarai＠grp.tohoku.ac.jp</t>
  </si>
  <si>
    <t>011-706-3315</t>
    <phoneticPr fontId="19"/>
  </si>
  <si>
    <t>029-267-3181</t>
    <phoneticPr fontId="19"/>
  </si>
  <si>
    <t>2022/01/11 11:04:22 午前 GMT+9</t>
  </si>
  <si>
    <t>杏林大学</t>
  </si>
  <si>
    <t>医学部共同研究施設放射性同位元素部門</t>
  </si>
  <si>
    <t>https://www.kyorin-u.ac.jp/univ/graduate/medicine/education/facilities/radioisotope/</t>
  </si>
  <si>
    <t>学外者の放射線業務従事者登録は、学内の放射線業務従事者との共同研究・特別研究において可能です。</t>
  </si>
  <si>
    <t>基礎医学;脳神経科学;生物科学;基礎生物学</t>
  </si>
  <si>
    <t>LSC5100 1999年、LSC7400 2013年</t>
  </si>
  <si>
    <t>Typhoon FLA 9500 2014年</t>
  </si>
  <si>
    <t>学内の放射線業務従事者との共同研究・特別研究において可能</t>
  </si>
  <si>
    <t>学内の共同研究者へ相談の上、共同研究者より問合せ</t>
  </si>
  <si>
    <t>平日9:00～17:00、土9:00～13:00</t>
  </si>
  <si>
    <t>新規受付（３月および９月）後、随時</t>
  </si>
  <si>
    <t>年２回（５月および１１月）</t>
  </si>
  <si>
    <t>rilab@ks.kyorin-u.ac.jp</t>
  </si>
  <si>
    <t>042-247-5511</t>
    <phoneticPr fontId="19"/>
  </si>
  <si>
    <t>化学利用、物性利用、物性物理学、材料科学、半導体デバイス</t>
    <phoneticPr fontId="19"/>
  </si>
  <si>
    <t>化学実験、物性物理学、材料科学、半導体デバイス</t>
    <phoneticPr fontId="19"/>
  </si>
  <si>
    <t>Np-237, Am-241, Cm-244など約400核種、１日最大使用量は施設により異なる</t>
    <phoneticPr fontId="19"/>
  </si>
  <si>
    <t>α線用計測装置（スペクトロメータ含む）、γ線用計測装置（スペクトロメータ含む）</t>
    <phoneticPr fontId="19"/>
  </si>
  <si>
    <t>X線回折装置、メスバウアー分光装置、捕集装置（ダストサンプラー、捕集装置等）、分光光度計（吸光・蛍光・赤外分光光度計等）、陽電子消滅分光測定装置、3次元アトムプローブ、集束イオンビーム、（収差補正）透過電子顕微鏡、PPMS、MPMS</t>
    <phoneticPr fontId="19"/>
  </si>
  <si>
    <t>共同利用研究を行うための申し込みが必要</t>
    <phoneticPr fontId="19"/>
  </si>
  <si>
    <t>施設の個人被ばく線量計で測定し、所属元へ結果を提供する</t>
    <phoneticPr fontId="19"/>
  </si>
  <si>
    <t>学外で教育訓練を受講している場合、その内容に問題が無ければ予防規程等の一部を除き、受講を免除する</t>
    <phoneticPr fontId="19"/>
  </si>
  <si>
    <t>放射線安全管理スタッフ、一般的な実験装置の相談スタッフ、共同利用研究者</t>
    <phoneticPr fontId="19"/>
  </si>
  <si>
    <t>細胞実験;動物実験;化学実験;がんを標的としたアイソトープ治療薬の研究開発</t>
  </si>
  <si>
    <t>顕微鏡（蛍光実体顕微鏡等）;細胞培養装置</t>
  </si>
  <si>
    <t>2022/01/31 3:39:23 午後 GMT+9</t>
  </si>
  <si>
    <t>長岡技術科学大学</t>
  </si>
  <si>
    <t>長岡技術科学大学（ラジオアイソトープセンター、極限エネルギー密度工学研究センター、原子力安全・システム安全棟）</t>
  </si>
  <si>
    <t>https://whs.nagaokaut.ac.jp/ric/</t>
  </si>
  <si>
    <t>化学利用</t>
  </si>
  <si>
    <t>化学実験;加速器実験</t>
  </si>
  <si>
    <t>日立　LSC-7400、2010年3月</t>
  </si>
  <si>
    <t>X線回折装置;クロマトグラフ（液体・ガスクロマトグラフ質量分析装置等）;捕集装置（ダストサンプラー、捕集装置等）;分光光度計（吸光・蛍光・赤外分光光度計等）</t>
  </si>
  <si>
    <t>学内の教員との共同研究、受託研究として利用する場合に利用可（要事前相談）</t>
  </si>
  <si>
    <t>平日８：３０～１７：００（それ以外の場合は、要相談）</t>
  </si>
  <si>
    <t>学内の教育訓練が必須、学外で教育訓練を受講している場合、その内容に問題が無ければ予防規程等の一部を除き、受講を免除する。</t>
  </si>
  <si>
    <t>年２回程度、通常４月と９月に実施。ただし状況に応じて個別対応することがある。</t>
  </si>
  <si>
    <t>年２回、通常２月と９月に実施。その他都度対応。</t>
  </si>
  <si>
    <t>研究・地域連携課</t>
  </si>
  <si>
    <t>shien@jcom.nagaokaut.ac.jp</t>
  </si>
  <si>
    <t>rikanri@ied.tsukuba.ac.jp</t>
    <phoneticPr fontId="19"/>
  </si>
  <si>
    <t>2022/01/31 6:44:50 午後 GMT+9</t>
  </si>
  <si>
    <t>東京薬科大学</t>
  </si>
  <si>
    <t>RI共同実験室</t>
  </si>
  <si>
    <t>https://www.toyaku.ac.jp/</t>
  </si>
  <si>
    <t>学内に何らかの籍、身分（客員研究員など）をお持ちであれば、利用可能です。必要な教育訓練等はオンデマンドで、マンツーマンでも対応します。</t>
  </si>
  <si>
    <t>薬学;生物科学;基礎生物学</t>
  </si>
  <si>
    <t>ALOKA LSC6100（2台、2004年および2009年）</t>
  </si>
  <si>
    <t>ALOKA AccuFlex γ 7000（2005年）</t>
  </si>
  <si>
    <t>顕微鏡（蛍光実体顕微鏡等）;細胞培養装置;高速冷却遠心機、超遠心機</t>
  </si>
  <si>
    <t>本学客員研究員、大学院委託学生などの登録</t>
  </si>
  <si>
    <t>施設登録費0円、施設利用費0円、消耗品費用0円、その他（ガラスバッジ代：490円/月、RI集荷廃棄物　アイソトープ協会集荷料金の2割実費）</t>
  </si>
  <si>
    <t>平日の8:00から18:00、それ以外の場合は時間外使用届の提出</t>
  </si>
  <si>
    <t>前期は4月、後期は10月</t>
  </si>
  <si>
    <t>042-676-5793</t>
    <phoneticPr fontId="19"/>
  </si>
  <si>
    <t>放射線化学;物理化学;環境化学;放射化学;材料科学</t>
    <phoneticPr fontId="19"/>
  </si>
  <si>
    <t>長岡技術科学大学では、ラジオアイソトープセンター、極限エネルギー密度工学研究センター、原子力安全システム安全棟に非密封放射性同位元素や加速器を利用できる施設を有しています。
その中の主要施設でもあるラジオアイソトープセンターでは、非密封放射性同位元素等を使用できる実験室が化学用、工学用合わせて５室あります。また、管理区域内にICP-MSや液体シンチレーション等の分析が可能な部屋等が設置されています。</t>
    <phoneticPr fontId="19"/>
  </si>
  <si>
    <t xml:space="preserve">0258-47-9281 </t>
    <phoneticPr fontId="19"/>
  </si>
  <si>
    <t>0.8-66GBq</t>
    <phoneticPr fontId="19"/>
  </si>
  <si>
    <t>1-11GBq</t>
    <phoneticPr fontId="19"/>
  </si>
  <si>
    <t>0.8-39GBq</t>
    <phoneticPr fontId="19"/>
  </si>
  <si>
    <t>小動物用PET装置ClairvivoPET/CT</t>
    <phoneticPr fontId="19"/>
  </si>
  <si>
    <t>放射線安全管理スタッフ;サイクロトロンオペレーター;小動物ＰＥＴ装置オペレーター</t>
    <phoneticPr fontId="19"/>
  </si>
  <si>
    <t>endoh@toyaku.ac.jp</t>
    <phoneticPr fontId="19"/>
  </si>
  <si>
    <t>2022/04/06 4:28:29 午後 GMT+9</t>
  </si>
  <si>
    <t>京都府立医科大学</t>
  </si>
  <si>
    <t>京都府立医科大学中央研究室放射性同位元素室</t>
  </si>
  <si>
    <t>http://www.f.kpu-m.ac.jp/k/isotope/index.html</t>
  </si>
  <si>
    <t>許可核種多数。基本的な機器は所有。学内の身分があれば利用可能。</t>
  </si>
  <si>
    <t>基礎医学;臨床医学</t>
  </si>
  <si>
    <t>Tri-Carb 2810TR　2013年3月</t>
  </si>
  <si>
    <t>TopCount NXT　2002年4月</t>
  </si>
  <si>
    <t>CORBA II　1999年6月</t>
  </si>
  <si>
    <t>BAS-5000　2000年</t>
  </si>
  <si>
    <t>顕微鏡（蛍光実体顕微鏡等）;細胞培養装置;PCRシステム;セルハーベスター</t>
  </si>
  <si>
    <t>学内者との共同研究により、「研修員」等の学内での身分を取得すれば可能。</t>
  </si>
  <si>
    <t>教室ごとの登録費\60,000／年、IDカセット発行料\10,000、RI購入課金\5,000／件</t>
  </si>
  <si>
    <t>学内者に準ずる</t>
  </si>
  <si>
    <t>原則、平日9:00から17:00</t>
  </si>
  <si>
    <t>更新者は5月頃。新規登録者は5月頃と10月頃。</t>
  </si>
  <si>
    <t>年2回、5月頃と10月頃</t>
  </si>
  <si>
    <t>075-251-5381</t>
    <phoneticPr fontId="19"/>
  </si>
  <si>
    <t>isotope@koto.kpu-m.ac.jp</t>
  </si>
  <si>
    <t>Na-24 (1-10MBq), K-42 (1-10MBq), Fe-55 (1-10MBq), Se-75 (1-10MBq), Sr-85 (1-10MBq), Rb-86 (1-10MBq), Mo-99 (100-1 GBq）,Xe-133 (10-100MBq)</t>
    <phoneticPr fontId="19"/>
  </si>
  <si>
    <t>金属材料研究所附属量子エネルギー材料科学国際研究センター</t>
    <phoneticPr fontId="19"/>
  </si>
  <si>
    <t>国際共同利用・共同研究拠点の施設として、軽水炉材料の健全性の研究や先進原子炉・核融合炉材料開発の研究、放射性廃棄物の分離・処分・再処理を念頭に置いたアクチノイド化学の研究や５ｆ電子を有するアクチノイド系新物質・新材料の探索研究、新型核燃料開発の研究、放射化分析、これら研究に用いる先端分析装置や物性測定装置を用いた幅広い材料研究を進めています。施設の所在地は茨城県東茨城郡大洗町です。</t>
    <phoneticPr fontId="19"/>
  </si>
  <si>
    <t>Med-kanric@med.nagoya-u.ac.jp</t>
    <phoneticPr fontId="19"/>
  </si>
  <si>
    <t>10-100MBq</t>
    <phoneticPr fontId="19"/>
  </si>
  <si>
    <t>100-1GBq</t>
    <phoneticPr fontId="19"/>
  </si>
  <si>
    <t>1MBq以下</t>
    <phoneticPr fontId="19"/>
  </si>
  <si>
    <t>日立製　AccuFLEX LSC-8000 2016年度</t>
    <phoneticPr fontId="19"/>
  </si>
  <si>
    <t>日立製　アキュフレックス/ARC-7010B　2010年度、日立製　AccuFLEX ARC-8001 2016年度</t>
    <phoneticPr fontId="19"/>
  </si>
  <si>
    <t>2022/06/06 4:36:50 午後 GMT+9</t>
  </si>
  <si>
    <t>九州大学</t>
  </si>
  <si>
    <t>https://qrad.kyushu-u.ac.jp</t>
  </si>
  <si>
    <t>アイソトープ総合センター伊都地区実験室　管理事務室</t>
  </si>
  <si>
    <t>jikangai@sci.kyushu-u.ac.jp</t>
  </si>
  <si>
    <t>092-801-3990</t>
    <phoneticPr fontId="19"/>
  </si>
  <si>
    <t>2022/06/06 11:00:17 午前 GMT+9</t>
  </si>
  <si>
    <t>奈良県立医科大学</t>
  </si>
  <si>
    <t>ラジオアイソトープ実験施設</t>
  </si>
  <si>
    <t>https://radioisotopenaramed.cloud-line.com/</t>
  </si>
  <si>
    <t>学内に何らかの籍、身分をお持ちであれば、利用可能です。様々な実験機器を比較的スムーズに使うことができます。</t>
  </si>
  <si>
    <t>基礎医学;腫瘍学;基礎生物学</t>
  </si>
  <si>
    <t>LSC-8000　2015年12月</t>
  </si>
  <si>
    <t>2470Wizardガンマ カウンター</t>
  </si>
  <si>
    <t>X線照射装置;顕微鏡（蛍光実体顕微鏡等）;細胞培養装置;PCRシステム;分光光度計（吸光・蛍光・赤外分光光度計等）</t>
  </si>
  <si>
    <t>実験に関する相談員</t>
  </si>
  <si>
    <t>kashino@naramed-u.ac.jp</t>
  </si>
  <si>
    <t>2022/06/06 11:37:10 午前 GMT+9</t>
  </si>
  <si>
    <t>国立大学法人香川大学</t>
  </si>
  <si>
    <t>香川大学研究基盤センター放射性同位元素実験施設（医学部地区）</t>
  </si>
  <si>
    <t>https://www.kagawa-u.ac.jp/faculty/centers/rfcst/</t>
  </si>
  <si>
    <t>香川大学の学内共同教育研究施設のひとつとして，医学部キャンパスに設置されている非密封ＲＩ施設です。
非密封ＲＩ試薬を用いた基礎・臨床医学実験を行うためのオーソドックスな施設ですが，2013年に全体改修がなされており，実験作業の環境は良好な状態です。</t>
  </si>
  <si>
    <t>AccuFLEX LSC-8000，日立製作所，2019年</t>
  </si>
  <si>
    <t>TopCount NXT，PerkinElmer，2004年</t>
  </si>
  <si>
    <t>AccuFLEX γ8001（ARC-8001），日立製作所，2017年</t>
  </si>
  <si>
    <t>FLA-7000IP，富士写真フイルム→GEヘルスケア，2008年</t>
  </si>
  <si>
    <t>顕微鏡（蛍光実体顕微鏡等）;細胞培養装置;クロマトグラフ（液体・ガスクロマトグラフ質量分析装置等）</t>
  </si>
  <si>
    <t>何らかの学内身分（学内の既存の研究室の研究員等）を必要とする</t>
  </si>
  <si>
    <t>現時点では設定なし。ただし，消耗品費用は原則自己負担。</t>
  </si>
  <si>
    <t>平日の8：30から17：15，それ以外の場合は要相談</t>
  </si>
  <si>
    <t>年２回，５月，11月であるが，相談に応じる。なお，必要な健康診断を予め自身において受け，その結果の写しを提出する場合にはこの限りではない。</t>
  </si>
  <si>
    <t>教育訓練をはじめ，放射線管理に関わる手続きはできる限り柔軟に対応いたします。</t>
  </si>
  <si>
    <t>ＲＩ実験施設（医学部地区）</t>
  </si>
  <si>
    <t>ri-m@kagawa-u.ac.jp</t>
  </si>
  <si>
    <t>2022/06/06 1:00:28 午後 GMT+9</t>
  </si>
  <si>
    <t>宇都宮大学</t>
  </si>
  <si>
    <t>バイオサイエンス教育研究センター</t>
  </si>
  <si>
    <t>http://c-bio.mine.utsunomiya-u.ac.jp/</t>
  </si>
  <si>
    <t>生物科学;農学;林学</t>
  </si>
  <si>
    <t>ALOKA LSC-6121 (2004/04)</t>
  </si>
  <si>
    <t>Wallac MicroBeta1450 (1993/03)</t>
  </si>
  <si>
    <t>ALOKA ARC-7001 (2011/09)</t>
  </si>
  <si>
    <t>FUJIFILM BAS-2500 (1993/03)</t>
  </si>
  <si>
    <t>SEIKO EG&amp;G/ORTEC GEM30-70 (2012/10)</t>
  </si>
  <si>
    <t>共同研究であれば</t>
  </si>
  <si>
    <t>施設登録費　1000円/人･年　施設利用費　22000～44000円/研究室･年</t>
  </si>
  <si>
    <t>5月、11月</t>
  </si>
  <si>
    <t>I-125の一日最大使用数量が多い、微量であればCs-137を使用可能</t>
  </si>
  <si>
    <t>バイオサイエンス教育研究センターアイソトープ利用部門</t>
  </si>
  <si>
    <t>hiratak@cc.utsunomiya-u.ac.jp</t>
  </si>
  <si>
    <t>2022/06/06 3:40:16 午後 GMT+9</t>
  </si>
  <si>
    <t>長崎国際大学</t>
  </si>
  <si>
    <t>RI実験室</t>
  </si>
  <si>
    <t>https://www1.niu.ac.jp/course/pharmacy/research/equipment/261/</t>
  </si>
  <si>
    <t>液体シンチレーションカウンター、ガンマカウンター及びイメージングアナライザーを所有しており、トレーサー実験や放射標識合成などが可能です。大規模な施設ではないですが利用希望の方はご相談ください。</t>
  </si>
  <si>
    <t>放射線化学;薬学;基礎医学;生物科学</t>
  </si>
  <si>
    <t>細胞実験;動物実験;化学実験;放射線の基礎教育・実習</t>
  </si>
  <si>
    <t>Tri-Carb 2800TR, Perkin Elmer, 2007年購入</t>
  </si>
  <si>
    <t>1470 WIZARD, Perkin Elmer, 2007年購入</t>
  </si>
  <si>
    <t>STORM 820, GE Healthcare, 2007年購入</t>
  </si>
  <si>
    <t>訪問研究員など学内施設・設備を利用するために必要な手続きが完了していれば可能</t>
  </si>
  <si>
    <t>年度末の定期教育訓練以外の時期は、個別に日程調整をしてその都度実施</t>
  </si>
  <si>
    <t>年2回、7月と12月、開催時期以外にも相談可</t>
  </si>
  <si>
    <t>ohgami@niu.ac.jp</t>
  </si>
  <si>
    <t>日本アイソトープ協会の公式マスコットキャラクター（ゆるキャラ）を作成し、SNS等を活用する。有名人にPR大使を務めてもらい、放射線教育の推進を図る。</t>
  </si>
  <si>
    <t>074-422-3051</t>
    <phoneticPr fontId="19"/>
  </si>
  <si>
    <t>087-891-2264</t>
    <phoneticPr fontId="19"/>
  </si>
  <si>
    <t>028-649-5409</t>
    <phoneticPr fontId="19"/>
  </si>
  <si>
    <t>095-620-5611</t>
    <phoneticPr fontId="19"/>
  </si>
  <si>
    <t>年２回，５月，11月であるが，相談に応じる。</t>
    <phoneticPr fontId="19"/>
  </si>
  <si>
    <t>学内身分を取得するため，現時点では設定なし。ただし，消耗品費用，個人被ばく線量測定料，健康診断受診料は原則自己負担。</t>
    <phoneticPr fontId="19"/>
  </si>
  <si>
    <t>2022/06/09 7:26:08 午後 GMT+9</t>
  </si>
  <si>
    <t>アイソトープ統合安全管理センター アイソトープ総合センター病院地区実験室</t>
  </si>
  <si>
    <t>http://www.ric.kyushu-u.ac.jp</t>
  </si>
  <si>
    <t>九州大学アイソトープ総合センター病院地区実験室では、28種類の非密封RIを使った実験、ガンマカウンターや液体シンチレーションカウンター、イメージアナライザーなどの機器による実験・解析、非密封RIを投与した動物（マウス・ラット）の飼育および動物実験、RIを用いたP2レベルの遺伝子組換え実験が可能です。さらに2019年に新築された３階建ての学生実習棟を有し、6種類の非密封RIを使った実習が可能です。利用希望の際は、お気軽にご連絡ください。</t>
  </si>
  <si>
    <t>薬学;基礎医学;基礎生物学</t>
  </si>
  <si>
    <t>HITACHI AccuFLEX LSC-8000</t>
  </si>
  <si>
    <t>HITACHI AccuFLEX ARC-8001</t>
  </si>
  <si>
    <t>GE Healthcare Typhoon FLA9500</t>
  </si>
  <si>
    <t>平日の8:30から17:00、それ以外の場合は時間外利用の申請をすれば利用可能。</t>
  </si>
  <si>
    <t>現在はコロナウイルス感染予防のため、全てeラーニングだが、以前は対面で行っていた。今後対面に戻すかどうかは現時点では未定。</t>
  </si>
  <si>
    <t>年４回（4月、6月、8月、10月）</t>
  </si>
  <si>
    <t>年４回（5-6月、8-9月、11-12月、1-2月）</t>
  </si>
  <si>
    <t>九州大学アイソトープ統合安全管理センター アイソトープ総合センター病院地区実験室</t>
  </si>
  <si>
    <t>rimed-info@ric.kyushu-u.ac.jp</t>
  </si>
  <si>
    <t>092-642-6194</t>
    <phoneticPr fontId="19"/>
  </si>
  <si>
    <t>2022/06/10 1:15:14 午後 GMT+9</t>
  </si>
  <si>
    <t>慶應義塾大学</t>
  </si>
  <si>
    <t>薬学部</t>
  </si>
  <si>
    <t>https://www.pha.keio.ac.jp/</t>
  </si>
  <si>
    <t>薬学</t>
  </si>
  <si>
    <t>LSC-6101 (2006年)、LSC-7200 (2013年)</t>
  </si>
  <si>
    <t>HIDEX 社 プレートカメレオン V(パーソナルコンピュータ付）製品番号 425-158 (2012年)、1450 Wallac Trilux (1999年)</t>
  </si>
  <si>
    <t>ARC-380CL (2000年)</t>
  </si>
  <si>
    <t>FLA7000 (2007年)</t>
  </si>
  <si>
    <t>細胞培養装置;クロマトグラフ（液体・ガスクロマトグラフ質量分析装置等）</t>
  </si>
  <si>
    <t xml:space="preserve">9：00 ～ 17：00（月～金）、（時間外使用） 6：00 ～  9：00（月～金）、17：00 ～ 23：59（月～金）、6：00 ～ 23：59（土）
</t>
  </si>
  <si>
    <t>年3回、4月、9月、11月</t>
  </si>
  <si>
    <t>年4回、4月、5月、9月、11月</t>
  </si>
  <si>
    <t>薬学教育研究センター</t>
  </si>
  <si>
    <t>moriwaki-ys@pha.keio.ac.jp</t>
  </si>
  <si>
    <t>03-5400-2668</t>
    <phoneticPr fontId="19"/>
  </si>
  <si>
    <t>2022/06/10 5:10:23 午後 GMT+9</t>
  </si>
  <si>
    <t>東京慈恵会医科大学</t>
  </si>
  <si>
    <t>アイソトープ実験研究施設</t>
  </si>
  <si>
    <t>http://www.jikei.ac.jp/academic/course/29_aisoto.html</t>
  </si>
  <si>
    <t>本学に所属する研究者および大学院生を対象とした共同利用研究施設・研究支援部門です。
学外の方は、学内研究者との共同研究のため本学の訪問研究員となるなど、学内の身分を取得した場合に利用が可能です。</t>
  </si>
  <si>
    <t>基礎医学;生物科学</t>
  </si>
  <si>
    <t>Sr-85 1-10MBq, Sr-89 10-100MBq, Cd-109 1-10MBq, Cs-134 1-10MBq　ほか</t>
  </si>
  <si>
    <t>Hidex 600SL (Hidex) 2017年、LSC-6100 (Hitachi ALOKA Medical) 2006年</t>
  </si>
  <si>
    <t>Sense Beta Plus (Hidex) 2015年</t>
  </si>
  <si>
    <t>2480 WIZARD2 (Perkin Elmer) 2015年</t>
  </si>
  <si>
    <t>Typhoon FLA7000 (GE HealthCare) 2010年</t>
  </si>
  <si>
    <t>7:00-24:00</t>
  </si>
  <si>
    <t>年２回、新規は随時</t>
  </si>
  <si>
    <t>アイソトープ実験研究施設　管理室</t>
  </si>
  <si>
    <t>電話でお問合せください</t>
  </si>
  <si>
    <t>不可</t>
    <phoneticPr fontId="19"/>
  </si>
  <si>
    <t>登録者管理料：１人あたりの月額1,500円、実験スペース管理料：小型実験台900円、中型実験台2,300円、大型実験台3,000円（全て月額）、管理区域入域料：１人あたりの日額1,000円、アイソトープ管理料：１個あたりの年度額3,000円</t>
    <phoneticPr fontId="19"/>
  </si>
  <si>
    <t>2022/06/13 9:24:48 午前 GMT+9</t>
  </si>
  <si>
    <t>国立大学法人　佐賀大学</t>
  </si>
  <si>
    <t>佐賀大学医学部　RI実験施設</t>
  </si>
  <si>
    <t>https://www.ri-center.med.saga-u.ac.jp/</t>
  </si>
  <si>
    <t>佐賀大学医学部RI実験施設です。医学・生命化学分野でのトレーサ利用およびX線などの照射利用が可能な施設となっています。</t>
  </si>
  <si>
    <t>総合分析実験センター　放射性同位元素利用部門</t>
  </si>
  <si>
    <t>ss5323@cc.saga-u.ac.jp</t>
  </si>
  <si>
    <t>2022/06/13 12:48:17 午後 GMT+9</t>
  </si>
  <si>
    <t>放射性同位元素実験室</t>
  </si>
  <si>
    <t>https://www.kyoto-msc.jp/</t>
  </si>
  <si>
    <t>本学教員との共同研究での利用が可能です。</t>
  </si>
  <si>
    <t>本学教員との共同研究であれば可能</t>
  </si>
  <si>
    <t>放射線安全委員会</t>
  </si>
  <si>
    <t>com-safe@ml.kyoto-msc.jp</t>
  </si>
  <si>
    <t>03-3433-1111</t>
    <phoneticPr fontId="19"/>
  </si>
  <si>
    <t>095-234-2421</t>
    <phoneticPr fontId="19"/>
  </si>
  <si>
    <t>077-163-0066</t>
    <phoneticPr fontId="19"/>
  </si>
  <si>
    <t>アイソトープ総合センター伊都地区実験室</t>
    <phoneticPr fontId="19"/>
  </si>
  <si>
    <t>施設設置状況：九州大学アイソトープ総合センター伊都地区実験室は、非密封放射性同位元素、密封放射性同位元素を用いた学内研究者の研究と教育のニーズに応えるための施設設計、およびに管理を含むサポート体制になっております。
管理区域面積：約2,421.71m2／3,436m2
実験室サイズ：約25m2×20，約52m2×10，その他前室等
人員配置情報：教授（全学安全管理教員）２、准教授 １、技術専門職員 １、事務職員 １、
事務補佐員 ２</t>
    <phoneticPr fontId="19"/>
  </si>
  <si>
    <t>放射線化学;生命科学;農芸化学;環境放射線科学;原子力工学、生命医学</t>
    <phoneticPr fontId="19"/>
  </si>
  <si>
    <t>・非密封線源：教育及び研究（トーレーサー実験）、
・密封線源 ：教育及び研究、あるいは　保管のみ</t>
    <phoneticPr fontId="19"/>
  </si>
  <si>
    <t>化学・生物学・工学・医学・農学・複合分野　利用実験</t>
    <phoneticPr fontId="19"/>
  </si>
  <si>
    <t>◉非密封線源：7-Be 1-10MBq, 22-Na 1-10MBq, 58-Co 1-10MBq. 54-Mn 1-10MBq. 59-Fe 1-10MBq, 85-Kr 1-10MBq, 85-Sr 1-10MBq, 89-Sr 1-10MBq, 90-Sr 1-10MBq, 92m-Nb 1MBq以下, 95m-Tc 1-10MBq, 99-Mo 1-10MBq, 99-Tc 1-10MBq, 109-Cd 1MBq以下, 134-Cs 1-10MBq, 139-Ce 1MBq以下, 147-Pm1MBq以下　　      　　　　　　　　　　　　　　　　　　　　　  ◉密封線源：226-Ra-Be 37GBq,  241-Am-Be 1.110GBq, 370Mbq, 18.5GBq, 57-Co 370 MBq ×5</t>
    <phoneticPr fontId="19"/>
  </si>
  <si>
    <t>ALOKA AccuFLEX LSC 7400 (H20),  ALOKA AccuFLEX LSC 8000 (R1), ALOKA AccuFLEX LSC 8001(H30),  Perkin Elmer  Tri-Carb 3110TR (H23)</t>
    <phoneticPr fontId="19"/>
  </si>
  <si>
    <t>Perkin Elmer TRI-CARB 3110 (H27)</t>
    <phoneticPr fontId="19"/>
  </si>
  <si>
    <t>ALOKA AccuFLEX ARC 7000 (H25), ALOKA AccuFLEX ARC 8001 (H26), ALOKA AccuFLEX ARC 8001 (H30), Perkin Elmer WIZARD 2480 (H27)</t>
    <phoneticPr fontId="19"/>
  </si>
  <si>
    <t>FLA-5100 (H18), FLA-7000 (H22), FLA-9500 (H25)</t>
    <phoneticPr fontId="19"/>
  </si>
  <si>
    <t>なし</t>
    <phoneticPr fontId="19"/>
  </si>
  <si>
    <t>α線用計測装置（スペクトロメータ含む）;β線用計測装置（スペクトロメータ含む）;γ線用計測装置（スペクトロメータ含む）；メスバウアー分光装置；ゲルマニウム半導体検出器</t>
    <phoneticPr fontId="19"/>
  </si>
  <si>
    <t>ゲルマニウム半導体検出器</t>
    <phoneticPr fontId="19"/>
  </si>
  <si>
    <t xml:space="preserve">顕微鏡（実体顕微鏡等）;CO2インキュベーター（細胞培養装置）;クリーンベンチ；PCRシステム（リアルタイム以外）;捕集装置（簡易型捕集装置等）；超遠心機；超低温フリーザー；凍結乾燥機；自動現像装置；プレハブ低温室 </t>
    <phoneticPr fontId="19"/>
  </si>
  <si>
    <t>学内者のみの暫定料金｛寄付金を含む校費のみ（競争的資金は使用不可）：　登録（学外事業所のみの利用者を含む）料金420円/月（一研究室10名以上の場合割引有）、入室料金300円/日、スペース料金1万円/１スパン/月、機器の使用料金は徴集なし｝</t>
    <phoneticPr fontId="19"/>
  </si>
  <si>
    <t>平日の9：00から17：00、それ以外の場合は基本的に不可、今後、コロナ禍前に戻して時間外使用申請書を提出していただく場合（ただし労働基準法施行規則第18条に基づき、１日あたり8時間＋2時間の範囲で）許可することを再検討してる。</t>
    <phoneticPr fontId="19"/>
  </si>
  <si>
    <t>放射線安全管理スタッフ</t>
    <phoneticPr fontId="19"/>
  </si>
  <si>
    <t>〇（オートクレーブ、クラスII安全キャビネット）</t>
    <phoneticPr fontId="19"/>
  </si>
  <si>
    <t>△（学術研究者）</t>
    <phoneticPr fontId="19"/>
  </si>
  <si>
    <t>×</t>
    <phoneticPr fontId="19"/>
  </si>
  <si>
    <t>△（大学から約２kmの場所に提携ホテル有）</t>
    <phoneticPr fontId="19"/>
  </si>
  <si>
    <t>昨年度から３種類（新規教育訓練、事業所の予防規程講習、再教育訓練）とも全てeラーニング</t>
    <phoneticPr fontId="19"/>
  </si>
  <si>
    <t>新規教育訓練（4月、6月、8月、9月、10月、12月）、予防規程（5月、6月、8月、9月、10月、12月）、再教育訓練（1月、2月、3月）</t>
    <phoneticPr fontId="19"/>
  </si>
  <si>
    <t>血液検査室と日程調整をしてほぼ年中に亘って実施（個人よって指定日が異なる）。</t>
    <phoneticPr fontId="19"/>
  </si>
  <si>
    <t>工学系の実験（核融合関係の非密封トリチウム実験、大型中性子線源を用いた実験）、環境放射能研究の活動がコンスタントに実施されている。</t>
    <phoneticPr fontId="19"/>
  </si>
  <si>
    <t>現在学外の方で利用されている方は専任教員が学術研究員として受け入れて共同研究をできる方のみです（九大の職員証を付与されている）。現在、さまざまな資金を使ってまずは学内の方が利用できるようにする料金規程策定のためのデータ（教職員の給与のうち安全管理に係る時間など）をとっており、まずは学内向けの体制を整えるのに暫くかかります。学外への門戸解放はその次のステップになります。</t>
    <phoneticPr fontId="19"/>
  </si>
  <si>
    <t>京都医療科学大学</t>
    <phoneticPr fontId="19"/>
  </si>
  <si>
    <t>2022/06/15 11:50:40 午前 GMT+9</t>
  </si>
  <si>
    <t>自治医科大学</t>
    <phoneticPr fontId="19"/>
  </si>
  <si>
    <t>RIセンター</t>
  </si>
  <si>
    <t>学内に何らかの籍、身分をお持ちであれば、利用可能です。動物実験・飼育を行う際は、実験医学センター利用申し込みが必要となっています。</t>
  </si>
  <si>
    <t>LSC-7400　2014年3月</t>
  </si>
  <si>
    <t>AccuFREXγ7001　2006年2月、AccuFREXγ7010　2014年3月、AccuFLEXγ7000　2014年3月</t>
  </si>
  <si>
    <t>Amersham Typhoon Scanner5　2020年2月</t>
  </si>
  <si>
    <t>X線照射装置;顕微鏡（蛍光実体顕微鏡等）;細胞培養装置;CO2インキュベータ、高速冷却遠心器、自動現像機（FMP-100)、Cs-137ガンマ線照射装置</t>
  </si>
  <si>
    <t>何らかの学内身分が必要</t>
  </si>
  <si>
    <t>講座登録費8万円、その他使用実績に基づき～37万円</t>
  </si>
  <si>
    <t>24時間</t>
  </si>
  <si>
    <t>年2回　4月と10月</t>
  </si>
  <si>
    <t>028-558-7062</t>
    <phoneticPr fontId="19"/>
  </si>
  <si>
    <t>ricenter@jichi.ac.jp</t>
    <phoneticPr fontId="19"/>
  </si>
  <si>
    <t>RIセンター</t>
    <phoneticPr fontId="19"/>
  </si>
  <si>
    <t>△（学術研究者）</t>
    <rPh sb="2" eb="4">
      <t>ガクジュツ</t>
    </rPh>
    <rPh sb="4" eb="7">
      <t>ケンキュウシャ</t>
    </rPh>
    <phoneticPr fontId="19"/>
  </si>
  <si>
    <t>2022/06/20 12:01:48 午後 GMT+9</t>
  </si>
  <si>
    <t>琉球大学</t>
  </si>
  <si>
    <t>琉球大学研究基盤センターRI施設</t>
  </si>
  <si>
    <t>http://irc1.lab.u-ryukyu.ac.jp/</t>
  </si>
  <si>
    <t>生物科学;環境化学</t>
  </si>
  <si>
    <t>アロカLC6101　2000年1月購入</t>
  </si>
  <si>
    <t>FLA9500　2012年12月購入</t>
  </si>
  <si>
    <t>捕集装置（ダストサンプラー、捕集装置等）;分光光度計（吸光・蛍光・赤外分光光度計等）</t>
  </si>
  <si>
    <t>施設利用費200円/日、ガラスバッジ利用料金400円/月、その他消耗品等実費</t>
  </si>
  <si>
    <t>５～7月</t>
  </si>
  <si>
    <t>irc@lab.u-ryukyu.ac.jp</t>
  </si>
  <si>
    <t>098-895-8951</t>
    <phoneticPr fontId="19"/>
  </si>
  <si>
    <t>Rb-88 1-10MBq、Cd-109 1-10MBq</t>
    <phoneticPr fontId="19"/>
  </si>
  <si>
    <t>http://www.jichi.ac.jp/medicine/department/ri/</t>
    <phoneticPr fontId="19"/>
  </si>
  <si>
    <t>学内に何らかの籍、身分をお持ちであれば、利用可能です。学外からの利用につきましては、学内の常勤職員が従事者登録している場合においては、その監督下で種々の条件を満たせば可能となる場合もある。</t>
    <phoneticPr fontId="19"/>
  </si>
  <si>
    <t>https://ric.chiba-u.jp</t>
    <phoneticPr fontId="19"/>
  </si>
  <si>
    <t>37MBｑ</t>
    <phoneticPr fontId="19"/>
  </si>
  <si>
    <t>37ＭＢｑ</t>
    <phoneticPr fontId="19"/>
  </si>
  <si>
    <t>Aloka社　LSC-6100 購入時期不明</t>
    <phoneticPr fontId="19"/>
  </si>
  <si>
    <t>細胞培養装置;クロマトグラフ（液体クロマトグラフ装置等）;分光光度計（吸光・蛍光分光光度計等）</t>
    <phoneticPr fontId="19"/>
  </si>
  <si>
    <t>学内の常勤職員が従事者登録している場合においては、その監督下で種々の条件を満たせば可能となる場合もある。</t>
    <phoneticPr fontId="19"/>
  </si>
  <si>
    <t>4月下旬から開催、年度末は3月上旬に締め切り。随時受講可能</t>
    <phoneticPr fontId="19"/>
  </si>
  <si>
    <t>Moodleによる受講（学外利用者はゲストアカウントの取得の必要あり）</t>
    <phoneticPr fontId="19"/>
  </si>
  <si>
    <t>時価</t>
    <phoneticPr fontId="19"/>
  </si>
  <si>
    <t>At-211のみ</t>
    <phoneticPr fontId="19"/>
  </si>
  <si>
    <t>千葉大学アイソトープ実験施設管理室</t>
    <phoneticPr fontId="19"/>
  </si>
  <si>
    <t>2023/02/21 4:31:17 午後 GMT+9</t>
  </si>
  <si>
    <t>高知大学</t>
  </si>
  <si>
    <t>遺伝子実験施設</t>
  </si>
  <si>
    <t>http://www.rimg.kochi-u.ac.jp/jge.html</t>
  </si>
  <si>
    <t>高知大学の学内共同教育研究施設のひとつとして，農林海洋科学部キャンパスに設置されている非密封ＲＩ施設です。非密封ＲＩ試薬を用いたトレーサー実験を行うためのオーソドックスな施設です。</t>
  </si>
  <si>
    <t>放射線化学;生物科学;基礎生物学;農学</t>
  </si>
  <si>
    <t>BECKMAN LS6500 1995年</t>
  </si>
  <si>
    <t>大学間の相互利用協定があれば可能</t>
  </si>
  <si>
    <t>無料（消耗品などは利用者負担）</t>
  </si>
  <si>
    <t>総合研究センター</t>
  </si>
  <si>
    <t>kouheio@kochi-u.ac.jp</t>
  </si>
  <si>
    <t>088-864-5213</t>
    <phoneticPr fontId="19"/>
  </si>
  <si>
    <t>2023/02/21 5:04:48 午後 GMT+9</t>
  </si>
  <si>
    <t>ＲＩ実験施設</t>
  </si>
  <si>
    <t>http://www.kochi-u.ac.jp/kms/ct_mrc/facility/</t>
  </si>
  <si>
    <t>高知大学の学内共同利用施設のひとつとして，医学部キャンパスに設置されている非密封ＲＩ施設です。</t>
  </si>
  <si>
    <t>基礎医学</t>
  </si>
  <si>
    <t>ベータプレート (1205 Beta Plate, WALLAC)</t>
  </si>
  <si>
    <t>γカウンター（2470 WIZARD2, Perkin Elmer）</t>
  </si>
  <si>
    <t>BAS 2500 (FUJI FILM）</t>
  </si>
  <si>
    <t>施設登録費3000円/年、施設利用費30000円/年</t>
  </si>
  <si>
    <t>年度初め。随時。</t>
  </si>
  <si>
    <t>src5@kochi-u.ac.jp</t>
  </si>
  <si>
    <t>0880-880-2432</t>
    <phoneticPr fontId="19"/>
  </si>
  <si>
    <t>非密封線源（放射性物質）を利用した分子イメージングや標的アイソトープ治療研究など，共同研究や受託・委託研究，放射性薬剤や放射化試料の委託分析等に対応致します。許可されている放射性物質の持ち込み・購入のほか，小型加速器（18 MeV陽子ビーム・9 MeV重陽子ビーム加速）による短寿命RIの自家製造・製造実験も可能です。
放射線と医療・医学に関する我が国を代表する総合研究所として，国内外の研究者，大学・企業等の利用要望にお応えしたいと存じます。</t>
    <phoneticPr fontId="19"/>
  </si>
  <si>
    <t>宇都宮大学バイオサイエンス教育研究センターの放射性同位元素実験室では、Cs-137、I-125、P-32、H-3を用いた実験を主に行っています。本施設を利用している教員と連携して学外の利用者と共同で実験を行ったことがあります。教育訓練を希望する方はお問い合わせください。</t>
    <phoneticPr fontId="19"/>
  </si>
  <si>
    <t>✕</t>
    <phoneticPr fontId="19"/>
  </si>
  <si>
    <t>アロカLSC-7400(2009年購入), パーキンエルマーTriCarb-2100TR, アロカLSC-6101, アロカLSC5100, ベックマンLS6500, アロカLSC-8000(2021年購入)</t>
    <phoneticPr fontId="19"/>
  </si>
  <si>
    <t>X線照射装置;顕微鏡（蛍光実体顕微鏡等）;細胞培養装置;ラジオクロマナイザー（吸光度・β線とγ線の計数率測定）;捕集装置（ダストサンプラー、捕集装置等）;分光光度計（吸光度測定用プレートリーダー）;ミクロトーム; Ge半導体検出器(GX1518)</t>
    <phoneticPr fontId="19"/>
  </si>
  <si>
    <t>×（P1のみ利用可）</t>
    <rPh sb="6" eb="9">
      <t>リヨウカ</t>
    </rPh>
    <phoneticPr fontId="19"/>
  </si>
  <si>
    <t>令和4年4月より可能（申請書類あり）</t>
    <phoneticPr fontId="19"/>
  </si>
  <si>
    <t>〇</t>
    <phoneticPr fontId="19"/>
  </si>
  <si>
    <t>センターで利用できる実験室・設備・装置の紹介と使用要領（利用費を含む）を含むセンター使用機器カタログを作成しました。RI の利用方法等について気軽に相談してください。</t>
    <phoneticPr fontId="19"/>
  </si>
  <si>
    <t>まずはメール（及び電話）で問合せから</t>
    <phoneticPr fontId="19"/>
  </si>
  <si>
    <t>施設登録費3000円、施設利用費15000円/月、施設管理区域使用料　300円/日、その他　機器使用料等</t>
    <phoneticPr fontId="19"/>
  </si>
  <si>
    <t>大阪公立大学</t>
    <phoneticPr fontId="19"/>
  </si>
  <si>
    <t>大阪公立大学　杉本地区事業所</t>
    <phoneticPr fontId="19"/>
  </si>
  <si>
    <t>研究統括機構共用設備基盤センター放射性同位元素部門旭町ＲＩ施設</t>
    <phoneticPr fontId="19"/>
  </si>
  <si>
    <t>新潟大学研究統括機構共用設備基盤センター放射性同位元素部門旭町RI施設は、新潟大学アイソトープ総合センターをその前身としており、RI・放射線研究を推進するとともに、新潟大学における放射線安全管理の中心的役割を担っています。
施設の研究利用に際しては、共同研究者など新潟大学に何らかの立場をお持ちであれば利用可能です。</t>
    <phoneticPr fontId="19"/>
  </si>
  <si>
    <t>PerkinElmer WIZARD2480</t>
    <phoneticPr fontId="19"/>
  </si>
  <si>
    <t>　PerkinElmer	2450 マイクロプレートカウンタ</t>
    <phoneticPr fontId="19"/>
  </si>
  <si>
    <t>Amersham Typhoon scanner</t>
    <phoneticPr fontId="19"/>
  </si>
  <si>
    <t>可　（上限 20名/年）</t>
    <phoneticPr fontId="19"/>
  </si>
  <si>
    <t>年数回（学内者のみ受診可能）</t>
    <phoneticPr fontId="19"/>
  </si>
  <si>
    <t>施設利用料は利用期間に応じて変動。（要問合せ）</t>
    <phoneticPr fontId="19"/>
  </si>
  <si>
    <t>〇</t>
    <phoneticPr fontId="19"/>
  </si>
  <si>
    <t>Top Count NXT　2009年12月
Hidex Sense Beta　2023年2月</t>
    <phoneticPr fontId="19"/>
  </si>
  <si>
    <t>2023/10/16 10:31:22 午前 GMT+9</t>
  </si>
  <si>
    <t>株式会社ボゾリサーチセンター</t>
  </si>
  <si>
    <t>つくば研究所</t>
  </si>
  <si>
    <t>https://www.bozo.co.jp/</t>
  </si>
  <si>
    <t>株式会社ボゾリサーチセンターつくば研究所では、放射性同位元素を用いた試験を行いたい研究者の方々にお使いいただける試験施設の提供、実験補助者の提供、試験そのものの受託を行っています。試験施設の提供では、必要な教育訓練等も含め、柔軟な対応が可能です。利用希望の場合は、ぜひお問い合わせください。</t>
  </si>
  <si>
    <t>薬学;基礎医学;腫瘍学;生物科学;基礎生物学;農学</t>
  </si>
  <si>
    <t>細胞実験;たんぱく・酵素等を用いた生化学実験</t>
  </si>
  <si>
    <t>LSC-4000、2009年</t>
  </si>
  <si>
    <t>ToPCount、2009年</t>
  </si>
  <si>
    <t>ARC-7010B、2009年</t>
  </si>
  <si>
    <t>安全キャビネット（BSL2対応）</t>
  </si>
  <si>
    <t>施設使用のための契約書が締結されることが必要です。</t>
  </si>
  <si>
    <t>年利用料、月使用料、日使用料を設定、登録人数、使用形態で変わるため、直接問い合わせください。</t>
  </si>
  <si>
    <t>平日の9：00から17：00、それ以外の場合は、要相談。</t>
  </si>
  <si>
    <t>随時対応可能。</t>
  </si>
  <si>
    <t>年2回、9月と3月</t>
  </si>
  <si>
    <t>受託試験機関なので、場所の提供だけでなく、様々な形態での支援が可能です。</t>
  </si>
  <si>
    <t>つくば研究所研究企画推進部</t>
  </si>
  <si>
    <t>arakawa@bozo.co.jp</t>
  </si>
  <si>
    <t>弊社HP内でのリンクは可能でしょうか。</t>
  </si>
  <si>
    <t>029-877-2755</t>
    <phoneticPr fontId="19"/>
  </si>
  <si>
    <t>希望される医療機関での受診が可能（記録の写しの提出は必要）</t>
    <rPh sb="11" eb="13">
      <t>ジュシン</t>
    </rPh>
    <phoneticPr fontId="19"/>
  </si>
  <si>
    <t>2024/08/09 2:44:27 午後 GMT+9</t>
  </si>
  <si>
    <t>札幌医科大学</t>
  </si>
  <si>
    <t>医学部教育研究機器センターラジオアイソトープ部門</t>
  </si>
  <si>
    <t>https://web.sapmed.ac.jp/ri/</t>
  </si>
  <si>
    <t>札幌医科大学医学部教育研究機器センターラジオアイソトープ部門は、アイソトープ関連の実験機器を種々配備している共同利用研究施設・研究支援部門です。
本学に所属する研究者および大学院生が利用可能です。</t>
  </si>
  <si>
    <t>放射線化学;薬学;基礎医学;臨床医学;腫瘍学;生物科学;基礎生物学;物理化学;環境化学</t>
  </si>
  <si>
    <t>医学・薬学利用;化学利用</t>
  </si>
  <si>
    <t>アロカ社製　JDC-171　2024年2月</t>
  </si>
  <si>
    <t>RI実験は平日9時～17時　non-RI実験：24時間</t>
  </si>
  <si>
    <t>新規講習は受講者がいれば随時　更新講習は毎年12月</t>
  </si>
  <si>
    <t>年2回　8月頃と2月頃</t>
  </si>
  <si>
    <t>札幌医科大学 医学部教育研究機器センター ラジオアイソトープ部門</t>
  </si>
  <si>
    <t>kiki-ri@sapmed.ac.jp</t>
  </si>
  <si>
    <t>011-611-2111</t>
    <phoneticPr fontId="19"/>
  </si>
  <si>
    <t>アロカ社製　AccuFLEX　LSC-8000　2019年3月</t>
    <phoneticPr fontId="19"/>
  </si>
  <si>
    <t>富士フィルム社製　FLA-3000G　2005年10月</t>
    <phoneticPr fontId="19"/>
  </si>
  <si>
    <t>2024/11/06 10:29:17 午前 GMT+9</t>
  </si>
  <si>
    <t>国立大学法人弘前大学</t>
  </si>
  <si>
    <t>アイソトープ総合実験室</t>
  </si>
  <si>
    <t>https://home.hirosaki-u.ac.jp/isotope/</t>
  </si>
  <si>
    <t>弘前大学アイソトープ総合実験室は、主に非密封RI実験の実施を目的とする研究施設です。学外からの利用希望の声にお応えし、学外利用希望者受け入れの体制を整備しました。実験室利用には、書類審査・承認などが必要となりますので、詳しくは別途お問い合わせ下さい。</t>
  </si>
  <si>
    <t>放射線化学;基礎医学;脳神経科学;医工学;生物科学;物理化学</t>
  </si>
  <si>
    <t>医学・薬学利用;生物学・農学利用;理学・工学</t>
  </si>
  <si>
    <t>Mn-54 1-10MBq、Ni-63 1-10MBq、Se-75 1-10MBq、Rb-86 1-10MBq、Sr-89 1-10MBq、Sr-90 1-10MBq、Y-91 1-10MBq、Mo-90 100MBq-1GBq、Ba-137m 1-10MBq、Ba-140 1-10MBq、La-140 1-10MBq、Ce-144 1-10MBq</t>
  </si>
  <si>
    <t>無し</t>
  </si>
  <si>
    <t>LSC-8000（2023）、LSC-6101B（2010）</t>
  </si>
  <si>
    <t>2480Wizaed2　（2023）、ARC-7001（2010）</t>
  </si>
  <si>
    <t>Tyhoon FLA-9000 BGR　（2010）</t>
  </si>
  <si>
    <t>本学内に身分を有する、または登録申請書・実験計画書を審査することにより承認</t>
  </si>
  <si>
    <t>年間登録料　30,000円（ガラスバッジ測定料その他含む）　※学生（大学院・学部）は0円</t>
  </si>
  <si>
    <t>年間登録料　50,000円（ガラスバッジ測定料その他含む）　学生：15,000円（ガラスバッジ測定料その他含む。手指用バッジ不要の場合5,000円／年）</t>
  </si>
  <si>
    <t>平日の8：30から17：00、時間外利用については本学規定に基づく有資格者に対してのみ許可（学外利用者は対象外）。</t>
  </si>
  <si>
    <t>新規教育訓練：4月、再教育訓練：9～10月頃、依頼があれば随時対応</t>
  </si>
  <si>
    <t>年2回（5月と11月）</t>
  </si>
  <si>
    <t>当施設では、研究用実験室とは別に、定員40人程度の実習を行うことが可能な実習用実験室を有しております。学外機関の実習利用につきましては、費用・日程などあらかじめご相談ください。</t>
  </si>
  <si>
    <t>isotope@hirosaki-u.ac.jp</t>
  </si>
  <si>
    <t>0172-39-5151</t>
    <phoneticPr fontId="19"/>
  </si>
  <si>
    <t>メスバウアー分光装置（使用条件：当該機器を管理・使用している本学研究者との共同研究とすること）;細胞培養装置;分光光度計（吸光・蛍光・赤外分光光度計等）</t>
    <phoneticPr fontId="19"/>
  </si>
  <si>
    <t>https://www.aomori-qsc.jp/</t>
  </si>
  <si>
    <t>2024/11/29 3:28:24 午後 GMT+9</t>
  </si>
  <si>
    <t>青森県量子科学センター</t>
  </si>
  <si>
    <t>①青森県量子科学センターは、青森県が2017年10月1日に開設した施設です。
②当センターの使命は、原子力・放射線に係わる人材育成の場およびサイクロトロン等を用いた研究開発の場を提供しております。
③当センターの設備は、誰でも利用できることが可能です。最大の特徴は「サイクロトロン等を利用できるレンタルラボ」です。
④当センター設置のサイクロトロンと主要装置
(1)医療技術（診断）「PET薬剤用のRI製造（臨床用PET/CT、小動物PET/MRI）」装置
(2)医療技術（治療）「ホウ素中性子捕捉療法（BNCT）」装置
(3)画像技術「中性子イメージング（NRT）」装置
(4)分析技術「粒子線励起X線分析（PIXE）」装置
⑤当センターでは、国内各地からの利用を受け付けておりますので、初めてのご利用の方でもスタッフが丁寧に対応いたしますので、利用希望の場合は、是非、お問い合わせ下さい。</t>
  </si>
  <si>
    <t>薬学;臨床医学;腫瘍学;脳神経科学;医工学;生物科学;農学;環境化学</t>
  </si>
  <si>
    <t>日立製作所　LSC-8000　2017.4.28納入</t>
  </si>
  <si>
    <t>日立製作所　ARC-8001　2017.4.28納入</t>
  </si>
  <si>
    <t>スキャナータイプ画像解析装置　Amersham Typoon ScannerRGB67230103　2017.9.29納入</t>
  </si>
  <si>
    <t>小動物PET/MRIシステム　MRS-3017-AOKK　2017.12.26</t>
  </si>
  <si>
    <t>動物用MRI;サイクロトロン;核種合成装置</t>
  </si>
  <si>
    <t>顕微鏡（蛍光実体顕微鏡等）;細胞培養装置;クロマトグラフ（液体・ガスクロマトグラフ質量分析装置等）;分光光度計（吸光・蛍光・赤外分光光度計等）;ミクロトーム</t>
  </si>
  <si>
    <t>別途、ホームページにて利用料金掲載　施設への問い合わせ可能</t>
  </si>
  <si>
    <t>平日９：００～１７：００、それ以外は要相談可能</t>
  </si>
  <si>
    <t>運営管理グループ</t>
  </si>
  <si>
    <t>青森県量子科学センター</t>
    <phoneticPr fontId="19"/>
  </si>
  <si>
    <t>0175-72-1270</t>
    <phoneticPr fontId="19"/>
  </si>
  <si>
    <t>shusei.yamazaki@aomori-qsc.jp</t>
    <phoneticPr fontId="19"/>
  </si>
  <si>
    <t>Ｏ-15</t>
    <phoneticPr fontId="19"/>
  </si>
  <si>
    <t>先端量子ビーム科学研究センター（青葉山事業所）</t>
    <phoneticPr fontId="19"/>
  </si>
  <si>
    <t>東北大学 先端量子ビーム科学研究センター（三神峯事業所）</t>
    <phoneticPr fontId="19"/>
  </si>
  <si>
    <t>https://www.lns.tohoku.ac.jp/</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</si>
</sst>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0;\-0;;@"/>
  </numFmts>
  <fonts count="25">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b/>
      <sz val="11"/>
      <color theme="1"/>
      <name val="游ゴシック"/>
      <family val="3"/>
      <charset val="128"/>
      <scheme val="minor"/>
    </font>
    <font>
      <sz val="6"/>
      <name val="游ゴシック"/>
      <family val="2"/>
      <charset val="128"/>
      <scheme val="minor"/>
    </font>
    <font>
      <b/>
      <vertAlign val="superscript"/>
      <sz val="11"/>
      <color theme="1"/>
      <name val="游ゴシック"/>
      <family val="3"/>
      <charset val="128"/>
      <scheme val="minor"/>
    </font>
    <font>
      <u/>
      <sz val="11"/>
      <color theme="10"/>
      <name val="游ゴシック"/>
      <family val="2"/>
      <charset val="128"/>
      <scheme val="minor"/>
    </font>
    <font>
      <sz val="11"/>
      <color theme="1"/>
      <name val="游ゴシック"/>
      <family val="3"/>
      <charset val="128"/>
      <scheme val="minor"/>
    </font>
    <font>
      <sz val="11"/>
      <name val="游ゴシック"/>
      <family val="3"/>
      <charset val="128"/>
      <scheme val="minor"/>
    </font>
    <font>
      <sz val="11"/>
      <color theme="1"/>
      <name val="Segoe UI Symbo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double">
        <color auto="1"/>
      </bottom>
      <diagonal/>
    </border>
    <border>
      <left/>
      <right/>
      <top style="thin">
        <color auto="1"/>
      </top>
      <bottom style="double">
        <color auto="1"/>
      </bottom>
      <diagonal/>
    </border>
    <border>
      <left/>
      <right style="medium">
        <color auto="1"/>
      </right>
      <top style="thin">
        <color auto="1"/>
      </top>
      <bottom style="double">
        <color auto="1"/>
      </bottom>
      <diagonal/>
    </border>
    <border>
      <left style="medium">
        <color auto="1"/>
      </left>
      <right/>
      <top/>
      <bottom/>
      <diagonal/>
    </border>
    <border>
      <left/>
      <right style="medium">
        <color auto="1"/>
      </right>
      <top/>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1" fillId="0" borderId="0" applyNumberFormat="0" applyFill="0" applyBorder="0" applyAlignment="0" applyProtection="0">
      <alignment vertical="center"/>
    </xf>
  </cellStyleXfs>
  <cellXfs count="37">
    <xf numFmtId="0" fontId="0" fillId="0" borderId="0" xfId="0">
      <alignment vertical="center"/>
    </xf>
    <xf numFmtId="0" fontId="18" fillId="0" borderId="10" xfId="0" applyFont="1" applyBorder="1">
      <alignment vertical="center"/>
    </xf>
    <xf numFmtId="176" fontId="18" fillId="0" borderId="14" xfId="0" applyNumberFormat="1" applyFont="1" applyBorder="1" applyAlignment="1">
      <alignment vertical="center" wrapText="1"/>
    </xf>
    <xf numFmtId="176" fontId="18" fillId="0" borderId="15" xfId="0" applyNumberFormat="1" applyFont="1" applyBorder="1" applyAlignment="1">
      <alignment vertical="center" wrapText="1"/>
    </xf>
    <xf numFmtId="176" fontId="18" fillId="0" borderId="15" xfId="0" applyNumberFormat="1" applyFont="1" applyBorder="1" applyAlignment="1">
      <alignment horizontal="center" vertical="center" wrapText="1"/>
    </xf>
    <xf numFmtId="176" fontId="18" fillId="0" borderId="15" xfId="0" applyNumberFormat="1" applyFont="1" applyBorder="1" applyAlignment="1">
      <alignment horizontal="left" vertical="center" wrapText="1"/>
    </xf>
    <xf numFmtId="176" fontId="18" fillId="0" borderId="16" xfId="0" applyNumberFormat="1" applyFont="1" applyBorder="1" applyAlignment="1">
      <alignment vertical="center" wrapText="1"/>
    </xf>
    <xf numFmtId="176" fontId="18" fillId="0" borderId="10" xfId="0" applyNumberFormat="1" applyFont="1" applyBorder="1" applyAlignment="1">
      <alignment vertical="center" wrapText="1"/>
    </xf>
    <xf numFmtId="176" fontId="0" fillId="0" borderId="0" xfId="0" applyNumberFormat="1">
      <alignment vertical="center"/>
    </xf>
    <xf numFmtId="176" fontId="18" fillId="0" borderId="10" xfId="0" applyNumberFormat="1" applyFont="1" applyBorder="1">
      <alignment vertical="center"/>
    </xf>
    <xf numFmtId="176" fontId="0" fillId="0" borderId="10" xfId="0" applyNumberFormat="1" applyBorder="1">
      <alignment vertical="center"/>
    </xf>
    <xf numFmtId="0" fontId="18" fillId="0" borderId="0" xfId="0" applyFont="1">
      <alignment vertical="center"/>
    </xf>
    <xf numFmtId="176" fontId="21" fillId="0" borderId="0" xfId="42" applyNumberFormat="1" applyFill="1">
      <alignment vertical="center"/>
    </xf>
    <xf numFmtId="0" fontId="21" fillId="0" borderId="0" xfId="42" applyFill="1">
      <alignment vertical="center"/>
    </xf>
    <xf numFmtId="49" fontId="18" fillId="0" borderId="10" xfId="0" applyNumberFormat="1" applyFont="1" applyBorder="1">
      <alignment vertical="center"/>
    </xf>
    <xf numFmtId="0" fontId="0" fillId="0" borderId="0" xfId="0" applyAlignment="1">
      <alignment vertical="center" wrapText="1"/>
    </xf>
    <xf numFmtId="49" fontId="0" fillId="0" borderId="0" xfId="0" applyNumberFormat="1">
      <alignment vertical="center"/>
    </xf>
    <xf numFmtId="176" fontId="0" fillId="0" borderId="0" xfId="0" applyNumberFormat="1" applyAlignment="1">
      <alignment vertical="center" wrapText="1"/>
    </xf>
    <xf numFmtId="176" fontId="22" fillId="0" borderId="0" xfId="0" applyNumberFormat="1" applyFont="1">
      <alignment vertical="center"/>
    </xf>
    <xf numFmtId="176" fontId="23" fillId="0" borderId="0" xfId="0" applyNumberFormat="1" applyFont="1">
      <alignment vertical="center"/>
    </xf>
    <xf numFmtId="49" fontId="23" fillId="0" borderId="0" xfId="0" applyNumberFormat="1" applyFont="1">
      <alignment vertical="center"/>
    </xf>
    <xf numFmtId="0" fontId="24" fillId="0" borderId="0" xfId="0" applyFont="1">
      <alignment vertical="center"/>
    </xf>
    <xf numFmtId="22" fontId="22" fillId="0" borderId="0" xfId="0" applyNumberFormat="1" applyFont="1" applyAlignment="1">
      <alignment horizontal="right" wrapText="1"/>
    </xf>
    <xf numFmtId="0" fontId="22" fillId="0" borderId="0" xfId="0" applyFont="1" applyAlignment="1">
      <alignment wrapText="1"/>
    </xf>
    <xf numFmtId="0" fontId="22" fillId="0" borderId="0" xfId="0" applyFont="1">
      <alignment vertical="center"/>
    </xf>
    <xf numFmtId="0" fontId="21" fillId="0" borderId="0" xfId="42" applyFill="1" applyBorder="1">
      <alignment vertical="center"/>
    </xf>
    <xf numFmtId="0" fontId="0" fillId="0" borderId="0" xfId="0" quotePrefix="1">
      <alignment vertical="center"/>
    </xf>
    <xf numFmtId="0" fontId="21" fillId="0" borderId="0" xfId="42">
      <alignment vertical="center"/>
    </xf>
    <xf numFmtId="176" fontId="18" fillId="0" borderId="0" xfId="0" applyNumberFormat="1" applyFont="1" applyAlignment="1">
      <alignment vertical="center" wrapText="1"/>
    </xf>
    <xf numFmtId="176" fontId="0" fillId="0" borderId="17" xfId="0" applyNumberFormat="1" applyBorder="1" applyAlignment="1">
      <alignment vertical="center" wrapText="1"/>
    </xf>
    <xf numFmtId="176" fontId="0" fillId="0" borderId="18" xfId="0" applyNumberFormat="1" applyBorder="1" applyAlignment="1">
      <alignment vertical="center" wrapText="1"/>
    </xf>
    <xf numFmtId="176" fontId="18" fillId="0" borderId="12" xfId="0" applyNumberFormat="1" applyFont="1" applyBorder="1" applyAlignment="1">
      <alignment vertical="center" wrapText="1"/>
    </xf>
    <xf numFmtId="176" fontId="0" fillId="0" borderId="12" xfId="0" applyNumberFormat="1" applyBorder="1" applyAlignment="1">
      <alignment vertical="center" wrapText="1"/>
    </xf>
    <xf numFmtId="176" fontId="0" fillId="0" borderId="13" xfId="0" applyNumberFormat="1" applyBorder="1" applyAlignment="1">
      <alignment vertical="center" wrapText="1"/>
    </xf>
    <xf numFmtId="176" fontId="18" fillId="0" borderId="11" xfId="0" applyNumberFormat="1" applyFont="1" applyBorder="1" applyAlignment="1">
      <alignment vertical="center" wrapText="1"/>
    </xf>
    <xf numFmtId="176" fontId="18" fillId="0" borderId="12" xfId="0" applyNumberFormat="1" applyFont="1" applyBorder="1" applyAlignment="1">
      <alignment horizontal="left" vertical="center" wrapText="1"/>
    </xf>
    <xf numFmtId="176" fontId="0" fillId="0" borderId="12" xfId="0" applyNumberFormat="1" applyBorder="1" applyAlignment="1">
      <alignment horizontal="left"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1" defaultTableStyle="TableStyleMedium2" defaultPivotStyle="PivotStyleLight16">
    <tableStyle name="Invisible" pivot="0" table="0" count="0" xr9:uid="{820639DB-056C-4FEA-8347-1F65BE2876B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ed-kanric@med.nagoya-u.ac.jp" TargetMode="External"/><Relationship Id="rId1" Type="http://schemas.openxmlformats.org/officeDocument/2006/relationships/hyperlink" Target="mailto:Med-kanric@med.nagoya-u.ac.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P67"/>
  <sheetViews>
    <sheetView zoomScale="115" zoomScaleNormal="115" workbookViewId="0">
      <pane ySplit="1" topLeftCell="A56" activePane="bottomLeft" state="frozen"/>
      <selection pane="bottomLeft" activeCell="C68" sqref="C68"/>
    </sheetView>
  </sheetViews>
  <sheetFormatPr defaultRowHeight="19.5" customHeight="1"/>
  <cols>
    <col min="1" max="1" width="3.25" style="8" customWidth="1"/>
    <col min="2" max="2" width="2.375" style="8" customWidth="1"/>
    <col min="3" max="3" width="40.625" style="8" customWidth="1"/>
    <col min="4" max="4" width="37.375" style="8" customWidth="1"/>
    <col min="5" max="59" width="9" style="8"/>
    <col min="60" max="60" width="14.375" style="8" customWidth="1"/>
    <col min="61" max="68" width="9" style="8"/>
    <col min="69" max="69" width="32.375" style="8" customWidth="1"/>
    <col min="70" max="85" width="9" style="8"/>
    <col min="86" max="86" width="15.625" style="16" customWidth="1"/>
    <col min="87" max="16384" width="9" style="8"/>
  </cols>
  <sheetData>
    <row r="1" spans="1:88" s="9" customFormat="1" ht="19.5" customHeight="1" thickBot="1">
      <c r="A1" s="9" t="s">
        <v>0</v>
      </c>
      <c r="B1" s="9" t="s">
        <v>100</v>
      </c>
      <c r="C1" s="9" t="s">
        <v>101</v>
      </c>
      <c r="D1" s="9" t="s">
        <v>102</v>
      </c>
      <c r="E1" s="9" t="s">
        <v>103</v>
      </c>
      <c r="F1" s="9" t="s">
        <v>104</v>
      </c>
      <c r="G1" s="9" t="s">
        <v>105</v>
      </c>
      <c r="H1" s="9" t="s">
        <v>106</v>
      </c>
      <c r="I1" s="9" t="s">
        <v>107</v>
      </c>
      <c r="J1" s="9" t="s">
        <v>108</v>
      </c>
      <c r="K1" s="9" t="s">
        <v>109</v>
      </c>
      <c r="L1" s="9" t="s">
        <v>110</v>
      </c>
      <c r="M1" s="9" t="s">
        <v>111</v>
      </c>
      <c r="N1" s="9" t="s">
        <v>112</v>
      </c>
      <c r="O1" s="9" t="s">
        <v>113</v>
      </c>
      <c r="P1" s="9" t="s">
        <v>114</v>
      </c>
      <c r="Q1" s="9" t="s">
        <v>115</v>
      </c>
      <c r="R1" s="9" t="s">
        <v>116</v>
      </c>
      <c r="S1" s="9" t="s">
        <v>117</v>
      </c>
      <c r="T1" s="9" t="s">
        <v>118</v>
      </c>
      <c r="U1" s="9" t="s">
        <v>119</v>
      </c>
      <c r="V1" s="9" t="s">
        <v>120</v>
      </c>
      <c r="W1" s="9" t="s">
        <v>121</v>
      </c>
      <c r="X1" s="9" t="s">
        <v>122</v>
      </c>
      <c r="Y1" s="9" t="s">
        <v>123</v>
      </c>
      <c r="Z1" s="9" t="s">
        <v>124</v>
      </c>
      <c r="AA1" s="9" t="s">
        <v>125</v>
      </c>
      <c r="AB1" s="9" t="s">
        <v>126</v>
      </c>
      <c r="AC1" s="9" t="s">
        <v>127</v>
      </c>
      <c r="AD1" s="9" t="s">
        <v>134</v>
      </c>
      <c r="AE1" s="9" t="s">
        <v>128</v>
      </c>
      <c r="AF1" s="9" t="s">
        <v>129</v>
      </c>
      <c r="AG1" s="9" t="s">
        <v>130</v>
      </c>
      <c r="AH1" s="9" t="s">
        <v>131</v>
      </c>
      <c r="AI1" s="9" t="s">
        <v>132</v>
      </c>
      <c r="AJ1" s="9" t="s">
        <v>133</v>
      </c>
      <c r="AK1" s="9" t="s">
        <v>135</v>
      </c>
      <c r="AL1" s="9" t="s">
        <v>136</v>
      </c>
      <c r="AM1" s="9" t="s">
        <v>137</v>
      </c>
      <c r="AN1" s="9" t="s">
        <v>138</v>
      </c>
      <c r="AO1" s="9" t="s">
        <v>139</v>
      </c>
      <c r="AP1" s="9" t="s">
        <v>140</v>
      </c>
      <c r="AQ1" s="9" t="s">
        <v>141</v>
      </c>
      <c r="AR1" s="9" t="s">
        <v>142</v>
      </c>
      <c r="AS1" s="9" t="s">
        <v>143</v>
      </c>
      <c r="AT1" s="9" t="s">
        <v>144</v>
      </c>
      <c r="AU1" s="9" t="s">
        <v>145</v>
      </c>
      <c r="AV1" s="9" t="s">
        <v>146</v>
      </c>
      <c r="AW1" s="9" t="s">
        <v>147</v>
      </c>
      <c r="AX1" s="9" t="s">
        <v>148</v>
      </c>
      <c r="AY1" s="9" t="s">
        <v>149</v>
      </c>
      <c r="AZ1" s="9" t="s">
        <v>150</v>
      </c>
      <c r="BA1" s="9" t="s">
        <v>151</v>
      </c>
      <c r="BB1" s="9" t="s">
        <v>152</v>
      </c>
      <c r="BC1" s="9" t="s">
        <v>153</v>
      </c>
      <c r="BD1" s="9" t="s">
        <v>154</v>
      </c>
      <c r="BE1" s="9" t="s">
        <v>155</v>
      </c>
      <c r="BF1" s="9" t="s">
        <v>156</v>
      </c>
      <c r="BG1" s="9" t="s">
        <v>157</v>
      </c>
      <c r="BH1" s="9" t="s">
        <v>158</v>
      </c>
      <c r="BI1" s="9" t="s">
        <v>159</v>
      </c>
      <c r="BJ1" s="9" t="s">
        <v>160</v>
      </c>
      <c r="BK1" s="9" t="s">
        <v>161</v>
      </c>
      <c r="BL1" s="9" t="s">
        <v>162</v>
      </c>
      <c r="BM1" s="9" t="s">
        <v>163</v>
      </c>
      <c r="BN1" s="9" t="s">
        <v>164</v>
      </c>
      <c r="BO1" s="9" t="s">
        <v>165</v>
      </c>
      <c r="BP1" s="9" t="s">
        <v>166</v>
      </c>
      <c r="BQ1" s="9" t="s">
        <v>167</v>
      </c>
      <c r="BR1" s="9" t="s">
        <v>168</v>
      </c>
      <c r="BS1" s="9" t="s">
        <v>169</v>
      </c>
      <c r="BT1" s="9" t="s">
        <v>170</v>
      </c>
      <c r="BU1" s="9" t="s">
        <v>171</v>
      </c>
      <c r="BV1" s="9" t="s">
        <v>172</v>
      </c>
      <c r="BW1" s="9" t="s">
        <v>192</v>
      </c>
      <c r="BX1" s="9" t="s">
        <v>173</v>
      </c>
      <c r="BY1" s="9" t="s">
        <v>174</v>
      </c>
      <c r="BZ1" s="9" t="s">
        <v>175</v>
      </c>
      <c r="CA1" s="9" t="s">
        <v>176</v>
      </c>
      <c r="CB1" s="9" t="s">
        <v>177</v>
      </c>
      <c r="CC1" s="9" t="s">
        <v>178</v>
      </c>
      <c r="CD1" s="9" t="s">
        <v>179</v>
      </c>
      <c r="CE1" s="9" t="s">
        <v>180</v>
      </c>
      <c r="CF1" s="9" t="s">
        <v>181</v>
      </c>
      <c r="CG1" s="9" t="s">
        <v>1</v>
      </c>
      <c r="CH1" s="14" t="s">
        <v>182</v>
      </c>
      <c r="CI1" s="9" t="s">
        <v>2</v>
      </c>
      <c r="CJ1" s="9" t="s">
        <v>3</v>
      </c>
    </row>
    <row r="2" spans="1:88" customFormat="1" ht="19.5" customHeight="1" thickTop="1">
      <c r="A2" t="s">
        <v>236</v>
      </c>
      <c r="B2" t="s">
        <v>4</v>
      </c>
      <c r="C2" t="s">
        <v>816</v>
      </c>
      <c r="D2" t="s">
        <v>237</v>
      </c>
      <c r="E2" t="s">
        <v>644</v>
      </c>
      <c r="F2" t="s">
        <v>238</v>
      </c>
      <c r="G2" t="s">
        <v>239</v>
      </c>
      <c r="H2" t="s">
        <v>5</v>
      </c>
      <c r="I2" t="s">
        <v>240</v>
      </c>
      <c r="J2" t="s">
        <v>241</v>
      </c>
      <c r="K2" t="s">
        <v>241</v>
      </c>
      <c r="L2" t="s">
        <v>242</v>
      </c>
      <c r="M2" t="s">
        <v>243</v>
      </c>
      <c r="N2" t="s">
        <v>241</v>
      </c>
      <c r="O2" t="s">
        <v>6</v>
      </c>
      <c r="P2" t="s">
        <v>243</v>
      </c>
      <c r="Q2" t="s">
        <v>244</v>
      </c>
      <c r="R2" t="s">
        <v>242</v>
      </c>
      <c r="S2" t="s">
        <v>242</v>
      </c>
      <c r="T2" t="s">
        <v>242</v>
      </c>
      <c r="U2" t="s">
        <v>242</v>
      </c>
      <c r="V2" t="s">
        <v>6</v>
      </c>
      <c r="W2" t="s">
        <v>6</v>
      </c>
      <c r="X2" t="s">
        <v>6</v>
      </c>
      <c r="Y2" t="s">
        <v>243</v>
      </c>
      <c r="Z2" t="s">
        <v>6</v>
      </c>
      <c r="AA2" t="s">
        <v>243</v>
      </c>
      <c r="AB2" t="s">
        <v>241</v>
      </c>
      <c r="AC2" t="s">
        <v>244</v>
      </c>
      <c r="AD2" t="s">
        <v>6</v>
      </c>
      <c r="AE2" t="s">
        <v>243</v>
      </c>
      <c r="AF2" t="s">
        <v>243</v>
      </c>
      <c r="AG2" t="s">
        <v>241</v>
      </c>
      <c r="AH2" t="s">
        <v>243</v>
      </c>
      <c r="AI2" t="s">
        <v>243</v>
      </c>
      <c r="AJ2" t="s">
        <v>242</v>
      </c>
      <c r="AK2" t="s">
        <v>242</v>
      </c>
      <c r="AL2" t="s">
        <v>242</v>
      </c>
      <c r="AM2" t="s">
        <v>242</v>
      </c>
      <c r="AN2" t="s">
        <v>244</v>
      </c>
      <c r="AQ2" t="s">
        <v>6</v>
      </c>
      <c r="AR2" t="s">
        <v>243</v>
      </c>
      <c r="AT2" t="s">
        <v>242</v>
      </c>
      <c r="AV2" t="s">
        <v>244</v>
      </c>
      <c r="AX2" t="s">
        <v>244</v>
      </c>
      <c r="AZ2" t="s">
        <v>245</v>
      </c>
      <c r="BA2" s="15" t="s">
        <v>246</v>
      </c>
      <c r="BB2" t="s">
        <v>247</v>
      </c>
      <c r="BC2" s="15" t="s">
        <v>248</v>
      </c>
      <c r="BD2" s="15" t="s">
        <v>249</v>
      </c>
      <c r="BE2" t="s">
        <v>250</v>
      </c>
      <c r="BF2" t="s">
        <v>251</v>
      </c>
      <c r="BG2" t="s">
        <v>252</v>
      </c>
      <c r="BH2" t="s">
        <v>253</v>
      </c>
      <c r="BI2" t="s">
        <v>7</v>
      </c>
      <c r="BJ2" t="s">
        <v>254</v>
      </c>
      <c r="BK2" t="s">
        <v>255</v>
      </c>
      <c r="BL2" t="s">
        <v>8</v>
      </c>
      <c r="BM2" t="s">
        <v>256</v>
      </c>
      <c r="BN2" t="s">
        <v>257</v>
      </c>
      <c r="BP2" t="s">
        <v>258</v>
      </c>
      <c r="BQ2" t="s">
        <v>258</v>
      </c>
      <c r="BS2" t="s">
        <v>259</v>
      </c>
      <c r="BT2" t="s">
        <v>9</v>
      </c>
      <c r="BU2" t="s">
        <v>9</v>
      </c>
      <c r="BV2" t="s">
        <v>9</v>
      </c>
      <c r="BW2" t="s">
        <v>260</v>
      </c>
      <c r="BX2" t="s">
        <v>9</v>
      </c>
      <c r="BY2" t="s">
        <v>9</v>
      </c>
      <c r="BZ2" t="s">
        <v>261</v>
      </c>
      <c r="CA2" t="s">
        <v>260</v>
      </c>
      <c r="CB2" t="s">
        <v>262</v>
      </c>
      <c r="CC2" t="s">
        <v>263</v>
      </c>
      <c r="CD2" t="s">
        <v>264</v>
      </c>
      <c r="CE2" t="s">
        <v>265</v>
      </c>
      <c r="CF2" t="s">
        <v>266</v>
      </c>
      <c r="CG2" t="s">
        <v>267</v>
      </c>
      <c r="CH2" s="16" t="s">
        <v>645</v>
      </c>
      <c r="CI2" t="s">
        <v>268</v>
      </c>
    </row>
    <row r="3" spans="1:88" ht="19.5" customHeight="1">
      <c r="A3" s="8" t="s">
        <v>269</v>
      </c>
      <c r="B3" s="8" t="s">
        <v>4</v>
      </c>
      <c r="C3" s="8" t="s">
        <v>270</v>
      </c>
      <c r="D3" s="8" t="s">
        <v>271</v>
      </c>
      <c r="E3" t="s">
        <v>646</v>
      </c>
      <c r="F3" s="8" t="s">
        <v>272</v>
      </c>
      <c r="G3" s="8" t="s">
        <v>273</v>
      </c>
      <c r="H3" s="8" t="s">
        <v>274</v>
      </c>
      <c r="I3" s="8" t="s">
        <v>275</v>
      </c>
      <c r="J3" s="8" t="s">
        <v>242</v>
      </c>
      <c r="K3" s="8" t="s">
        <v>1158</v>
      </c>
      <c r="L3" s="8" t="s">
        <v>243</v>
      </c>
      <c r="M3" s="8" t="s">
        <v>1159</v>
      </c>
      <c r="N3" s="8" t="s">
        <v>1160</v>
      </c>
      <c r="P3" s="8" t="s">
        <v>244</v>
      </c>
      <c r="AZ3" s="8" t="s">
        <v>276</v>
      </c>
      <c r="BF3" s="8" t="s">
        <v>1161</v>
      </c>
      <c r="BI3" s="8" t="s">
        <v>7</v>
      </c>
      <c r="BJ3" s="8" t="s">
        <v>278</v>
      </c>
      <c r="BL3" s="8" t="s">
        <v>279</v>
      </c>
      <c r="BM3" s="8" t="s">
        <v>280</v>
      </c>
      <c r="BN3" s="8" t="s">
        <v>257</v>
      </c>
      <c r="BS3" s="8" t="s">
        <v>1162</v>
      </c>
      <c r="BT3" s="8" t="s">
        <v>9</v>
      </c>
      <c r="BU3" s="8" t="s">
        <v>9</v>
      </c>
      <c r="BV3" s="8" t="s">
        <v>9</v>
      </c>
      <c r="BY3" s="8" t="s">
        <v>9</v>
      </c>
      <c r="BZ3" s="8" t="s">
        <v>991</v>
      </c>
      <c r="CA3" s="8" t="s">
        <v>261</v>
      </c>
      <c r="CB3" s="8" t="s">
        <v>262</v>
      </c>
      <c r="CC3" s="8" t="s">
        <v>281</v>
      </c>
      <c r="CD3" s="8" t="s">
        <v>282</v>
      </c>
      <c r="CE3" s="8" t="s">
        <v>283</v>
      </c>
      <c r="CG3" s="8" t="s">
        <v>284</v>
      </c>
      <c r="CH3" s="16" t="s">
        <v>647</v>
      </c>
      <c r="CI3" s="8" t="s">
        <v>285</v>
      </c>
    </row>
    <row r="4" spans="1:88" ht="19.5" customHeight="1">
      <c r="A4" s="8" t="s">
        <v>286</v>
      </c>
      <c r="B4" s="8" t="s">
        <v>4</v>
      </c>
      <c r="C4" s="8" t="s">
        <v>287</v>
      </c>
      <c r="D4" s="8" t="s">
        <v>288</v>
      </c>
      <c r="E4" t="s">
        <v>648</v>
      </c>
      <c r="F4" s="8" t="s">
        <v>289</v>
      </c>
      <c r="G4" s="8" t="s">
        <v>290</v>
      </c>
      <c r="H4" s="8" t="s">
        <v>5</v>
      </c>
      <c r="I4" s="8" t="s">
        <v>291</v>
      </c>
      <c r="J4" s="8" t="s">
        <v>241</v>
      </c>
      <c r="L4" s="8" t="s">
        <v>242</v>
      </c>
      <c r="O4" s="8" t="s">
        <v>244</v>
      </c>
      <c r="P4" s="8" t="s">
        <v>241</v>
      </c>
      <c r="Q4" s="8" t="s">
        <v>243</v>
      </c>
      <c r="R4" s="8" t="s">
        <v>243</v>
      </c>
      <c r="S4" s="8" t="s">
        <v>242</v>
      </c>
      <c r="T4" s="8" t="s">
        <v>242</v>
      </c>
      <c r="U4" s="8" t="s">
        <v>243</v>
      </c>
      <c r="V4" s="8" t="s">
        <v>244</v>
      </c>
      <c r="Y4" s="8" t="s">
        <v>242</v>
      </c>
      <c r="AG4" s="8" t="s">
        <v>241</v>
      </c>
      <c r="AK4" s="8" t="s">
        <v>243</v>
      </c>
      <c r="AZ4" s="8" t="s">
        <v>292</v>
      </c>
      <c r="BA4" s="8" t="s">
        <v>293</v>
      </c>
      <c r="BC4" s="8" t="s">
        <v>294</v>
      </c>
      <c r="BD4" s="8" t="s">
        <v>295</v>
      </c>
      <c r="BH4" s="8" t="s">
        <v>296</v>
      </c>
      <c r="BI4" s="8" t="s">
        <v>297</v>
      </c>
      <c r="BK4" s="8" t="s">
        <v>298</v>
      </c>
      <c r="BL4" s="8" t="s">
        <v>8</v>
      </c>
      <c r="BM4" s="8" t="s">
        <v>280</v>
      </c>
      <c r="BN4" s="8" t="s">
        <v>299</v>
      </c>
      <c r="BP4" s="8" t="s">
        <v>300</v>
      </c>
      <c r="BQ4" s="8" t="s">
        <v>300</v>
      </c>
      <c r="BR4" s="8" t="s">
        <v>301</v>
      </c>
      <c r="BS4" s="8" t="s">
        <v>302</v>
      </c>
      <c r="BT4" s="8" t="s">
        <v>9</v>
      </c>
      <c r="BU4" s="8" t="s">
        <v>261</v>
      </c>
      <c r="BV4" s="8" t="s">
        <v>9</v>
      </c>
      <c r="BW4" s="8" t="s">
        <v>260</v>
      </c>
      <c r="BX4" s="8" t="s">
        <v>260</v>
      </c>
      <c r="BY4" s="8" t="s">
        <v>9</v>
      </c>
      <c r="BZ4" s="8" t="s">
        <v>9</v>
      </c>
      <c r="CA4" s="8" t="s">
        <v>260</v>
      </c>
      <c r="CB4" s="8" t="s">
        <v>262</v>
      </c>
      <c r="CC4" s="8" t="s">
        <v>303</v>
      </c>
      <c r="CD4" s="8" t="s">
        <v>304</v>
      </c>
      <c r="CE4" s="8" t="s">
        <v>305</v>
      </c>
      <c r="CF4" s="8" t="s">
        <v>306</v>
      </c>
      <c r="CG4" s="8" t="s">
        <v>307</v>
      </c>
      <c r="CH4" s="16" t="s">
        <v>649</v>
      </c>
      <c r="CI4" s="8" t="s">
        <v>308</v>
      </c>
    </row>
    <row r="5" spans="1:88" ht="19.5" customHeight="1">
      <c r="A5" s="8" t="s">
        <v>309</v>
      </c>
      <c r="B5" s="8" t="s">
        <v>4</v>
      </c>
      <c r="C5" s="8" t="s">
        <v>310</v>
      </c>
      <c r="D5" s="8" t="s">
        <v>311</v>
      </c>
      <c r="E5" t="s">
        <v>650</v>
      </c>
      <c r="F5" s="8" t="s">
        <v>312</v>
      </c>
      <c r="G5" s="8" t="s">
        <v>313</v>
      </c>
      <c r="H5" s="8" t="s">
        <v>314</v>
      </c>
      <c r="I5" s="8" t="s">
        <v>315</v>
      </c>
      <c r="J5" s="8" t="s">
        <v>243</v>
      </c>
      <c r="L5" s="8" t="s">
        <v>243</v>
      </c>
      <c r="P5" s="8" t="s">
        <v>243</v>
      </c>
      <c r="R5" s="8" t="s">
        <v>243</v>
      </c>
      <c r="T5" s="8" t="s">
        <v>244</v>
      </c>
      <c r="U5" s="8" t="s">
        <v>244</v>
      </c>
      <c r="AK5" s="8" t="s">
        <v>242</v>
      </c>
      <c r="AZ5" s="8" t="s">
        <v>292</v>
      </c>
      <c r="BA5" s="8" t="s">
        <v>316</v>
      </c>
      <c r="BB5" s="8" t="s">
        <v>317</v>
      </c>
      <c r="BC5" s="8" t="s">
        <v>318</v>
      </c>
      <c r="BD5" s="8" t="s">
        <v>319</v>
      </c>
      <c r="BH5" s="8" t="s">
        <v>320</v>
      </c>
      <c r="BI5" s="8" t="s">
        <v>7</v>
      </c>
      <c r="BJ5" s="8" t="s">
        <v>321</v>
      </c>
      <c r="BK5" s="8" t="s">
        <v>322</v>
      </c>
      <c r="BL5" s="8" t="s">
        <v>8</v>
      </c>
      <c r="BM5" s="8" t="s">
        <v>280</v>
      </c>
      <c r="BN5" s="8" t="s">
        <v>323</v>
      </c>
      <c r="BP5" s="8" t="s">
        <v>324</v>
      </c>
      <c r="BQ5" s="8" t="s">
        <v>325</v>
      </c>
      <c r="BR5" s="8" t="s">
        <v>326</v>
      </c>
      <c r="BS5" s="8" t="s">
        <v>259</v>
      </c>
      <c r="BT5" s="8" t="s">
        <v>9</v>
      </c>
      <c r="BU5" s="8" t="s">
        <v>9</v>
      </c>
      <c r="BV5" s="8" t="s">
        <v>9</v>
      </c>
      <c r="BW5" s="8" t="s">
        <v>260</v>
      </c>
      <c r="BX5" s="8" t="s">
        <v>260</v>
      </c>
      <c r="BY5" s="8" t="s">
        <v>9</v>
      </c>
      <c r="BZ5" s="8" t="s">
        <v>9</v>
      </c>
      <c r="CA5" s="8" t="s">
        <v>261</v>
      </c>
      <c r="CC5" s="8" t="s">
        <v>327</v>
      </c>
      <c r="CD5" s="8" t="s">
        <v>282</v>
      </c>
      <c r="CE5" s="8" t="s">
        <v>328</v>
      </c>
      <c r="CF5" s="8" t="s">
        <v>329</v>
      </c>
      <c r="CG5" s="8" t="s">
        <v>330</v>
      </c>
      <c r="CH5" s="16" t="s">
        <v>651</v>
      </c>
      <c r="CI5" s="8" t="s">
        <v>331</v>
      </c>
      <c r="CJ5" s="8" t="s">
        <v>332</v>
      </c>
    </row>
    <row r="6" spans="1:88" ht="19.5" customHeight="1">
      <c r="A6" s="8" t="s">
        <v>333</v>
      </c>
      <c r="B6" s="8" t="s">
        <v>4</v>
      </c>
      <c r="C6" s="8" t="s">
        <v>334</v>
      </c>
      <c r="D6" s="8" t="s">
        <v>335</v>
      </c>
      <c r="E6" t="s">
        <v>652</v>
      </c>
      <c r="F6" s="8" t="s">
        <v>336</v>
      </c>
      <c r="G6" s="8" t="s">
        <v>977</v>
      </c>
      <c r="H6" s="8" t="s">
        <v>978</v>
      </c>
      <c r="I6" s="8" t="s">
        <v>979</v>
      </c>
      <c r="J6" s="8" t="s">
        <v>243</v>
      </c>
      <c r="L6" s="8" t="s">
        <v>243</v>
      </c>
      <c r="O6" s="8" t="s">
        <v>244</v>
      </c>
      <c r="P6" s="8" t="s">
        <v>243</v>
      </c>
      <c r="Q6" s="8" t="s">
        <v>243</v>
      </c>
      <c r="R6" s="8" t="s">
        <v>243</v>
      </c>
      <c r="S6" s="8" t="s">
        <v>242</v>
      </c>
      <c r="T6" s="8" t="s">
        <v>242</v>
      </c>
      <c r="U6" s="8" t="s">
        <v>243</v>
      </c>
      <c r="V6" s="8" t="s">
        <v>244</v>
      </c>
      <c r="AG6" s="8" t="s">
        <v>242</v>
      </c>
      <c r="AK6" s="8" t="s">
        <v>242</v>
      </c>
      <c r="AL6" s="8" t="s">
        <v>244</v>
      </c>
      <c r="BA6" s="8" t="s">
        <v>980</v>
      </c>
      <c r="BB6" s="8" t="s">
        <v>981</v>
      </c>
      <c r="BC6" s="8" t="s">
        <v>982</v>
      </c>
      <c r="BD6" s="8" t="s">
        <v>983</v>
      </c>
      <c r="BH6" s="8" t="s">
        <v>984</v>
      </c>
      <c r="BI6" s="8" t="s">
        <v>7</v>
      </c>
      <c r="BJ6" s="8" t="s">
        <v>985</v>
      </c>
      <c r="BK6" s="8" t="s">
        <v>298</v>
      </c>
      <c r="BL6" s="8" t="s">
        <v>986</v>
      </c>
      <c r="BN6" s="8" t="s">
        <v>987</v>
      </c>
      <c r="BP6" s="8" t="s">
        <v>337</v>
      </c>
      <c r="BQ6" s="8" t="s">
        <v>993</v>
      </c>
      <c r="BR6" s="8" t="s">
        <v>338</v>
      </c>
      <c r="BS6" s="8" t="s">
        <v>992</v>
      </c>
      <c r="BT6" s="8" t="s">
        <v>9</v>
      </c>
      <c r="BU6" s="8" t="s">
        <v>260</v>
      </c>
      <c r="BV6" s="8" t="s">
        <v>9</v>
      </c>
      <c r="BW6" s="8" t="s">
        <v>260</v>
      </c>
      <c r="BX6" s="8" t="s">
        <v>260</v>
      </c>
      <c r="BY6" s="8" t="s">
        <v>9</v>
      </c>
      <c r="BZ6" s="8" t="s">
        <v>991</v>
      </c>
      <c r="CA6" s="8" t="s">
        <v>9</v>
      </c>
      <c r="CB6" s="8" t="s">
        <v>988</v>
      </c>
      <c r="CD6" s="8" t="s">
        <v>989</v>
      </c>
      <c r="CE6" s="8" t="s">
        <v>990</v>
      </c>
      <c r="CG6" s="8" t="s">
        <v>335</v>
      </c>
      <c r="CH6" s="16" t="s">
        <v>653</v>
      </c>
      <c r="CI6" s="8" t="s">
        <v>339</v>
      </c>
    </row>
    <row r="7" spans="1:88" ht="19.5" customHeight="1">
      <c r="A7" s="8" t="s">
        <v>340</v>
      </c>
      <c r="B7" s="8" t="s">
        <v>4</v>
      </c>
      <c r="C7" s="8" t="s">
        <v>341</v>
      </c>
      <c r="D7" s="8" t="s">
        <v>342</v>
      </c>
      <c r="E7" t="s">
        <v>654</v>
      </c>
      <c r="F7" s="17" t="s">
        <v>1015</v>
      </c>
      <c r="G7" s="8" t="s">
        <v>344</v>
      </c>
      <c r="H7" s="8" t="s">
        <v>345</v>
      </c>
      <c r="I7" s="8" t="s">
        <v>346</v>
      </c>
      <c r="J7" s="8" t="s">
        <v>242</v>
      </c>
      <c r="K7" s="8" t="s">
        <v>241</v>
      </c>
      <c r="L7" s="8" t="s">
        <v>244</v>
      </c>
      <c r="M7" s="8" t="s">
        <v>241</v>
      </c>
      <c r="N7" s="8" t="s">
        <v>241</v>
      </c>
      <c r="O7" s="8" t="s">
        <v>244</v>
      </c>
      <c r="P7" s="8" t="s">
        <v>242</v>
      </c>
      <c r="Q7" s="8" t="s">
        <v>242</v>
      </c>
      <c r="R7" s="8" t="s">
        <v>242</v>
      </c>
      <c r="S7" s="8" t="s">
        <v>242</v>
      </c>
      <c r="T7" s="8" t="s">
        <v>242</v>
      </c>
      <c r="U7" s="8" t="s">
        <v>242</v>
      </c>
      <c r="V7" s="8" t="s">
        <v>242</v>
      </c>
      <c r="W7" s="8" t="s">
        <v>242</v>
      </c>
      <c r="X7" s="8" t="s">
        <v>244</v>
      </c>
      <c r="Y7" s="8" t="s">
        <v>244</v>
      </c>
      <c r="Z7" s="8" t="s">
        <v>244</v>
      </c>
      <c r="AA7" s="8" t="s">
        <v>243</v>
      </c>
      <c r="AB7" s="8" t="s">
        <v>241</v>
      </c>
      <c r="AC7" s="8" t="s">
        <v>241</v>
      </c>
      <c r="AE7" s="8" t="s">
        <v>242</v>
      </c>
      <c r="AF7" s="8" t="s">
        <v>242</v>
      </c>
      <c r="AG7" s="8" t="s">
        <v>241</v>
      </c>
      <c r="AH7" s="8" t="s">
        <v>243</v>
      </c>
      <c r="AI7" s="8" t="s">
        <v>243</v>
      </c>
      <c r="AK7" s="8" t="s">
        <v>242</v>
      </c>
      <c r="AL7" s="8" t="s">
        <v>242</v>
      </c>
      <c r="AN7" s="8" t="s">
        <v>242</v>
      </c>
      <c r="AO7" s="8" t="s">
        <v>242</v>
      </c>
      <c r="AR7" s="8" t="s">
        <v>243</v>
      </c>
      <c r="AY7" s="8" t="s">
        <v>347</v>
      </c>
      <c r="AZ7" s="8" t="s">
        <v>276</v>
      </c>
      <c r="BA7" s="8" t="s">
        <v>348</v>
      </c>
      <c r="BC7" s="8" t="s">
        <v>349</v>
      </c>
      <c r="BD7" s="8" t="s">
        <v>350</v>
      </c>
      <c r="BF7" s="8" t="s">
        <v>351</v>
      </c>
      <c r="BG7" s="8" t="s">
        <v>352</v>
      </c>
      <c r="BH7" s="8" t="s">
        <v>353</v>
      </c>
      <c r="BI7" s="8" t="s">
        <v>297</v>
      </c>
      <c r="BK7" s="8" t="s">
        <v>298</v>
      </c>
      <c r="BL7" s="8" t="s">
        <v>279</v>
      </c>
      <c r="BM7" s="8" t="s">
        <v>354</v>
      </c>
      <c r="BN7" s="8" t="s">
        <v>299</v>
      </c>
      <c r="BQ7" s="8" t="s">
        <v>343</v>
      </c>
      <c r="BR7" s="8" t="s">
        <v>355</v>
      </c>
      <c r="BS7" s="8" t="s">
        <v>356</v>
      </c>
      <c r="BT7" s="8" t="s">
        <v>9</v>
      </c>
      <c r="BU7" s="8" t="s">
        <v>9</v>
      </c>
      <c r="BV7" s="8" t="s">
        <v>9</v>
      </c>
      <c r="BW7" s="8" t="s">
        <v>260</v>
      </c>
      <c r="BX7" s="8" t="s">
        <v>260</v>
      </c>
      <c r="BY7" s="8" t="s">
        <v>9</v>
      </c>
      <c r="BZ7" s="8" t="s">
        <v>261</v>
      </c>
      <c r="CA7" s="8" t="s">
        <v>9</v>
      </c>
      <c r="CB7" s="8" t="s">
        <v>262</v>
      </c>
      <c r="CC7" s="8" t="s">
        <v>327</v>
      </c>
      <c r="CD7" s="8" t="s">
        <v>357</v>
      </c>
      <c r="CE7" s="8" t="s">
        <v>358</v>
      </c>
      <c r="CG7" s="8" t="s">
        <v>359</v>
      </c>
      <c r="CH7" s="16" t="s">
        <v>655</v>
      </c>
      <c r="CI7" s="8" t="s">
        <v>360</v>
      </c>
      <c r="CJ7" s="8" t="s">
        <v>361</v>
      </c>
    </row>
    <row r="8" spans="1:88" ht="19.5" customHeight="1">
      <c r="A8" s="8" t="s">
        <v>362</v>
      </c>
      <c r="B8" s="8" t="s">
        <v>4</v>
      </c>
      <c r="C8" s="8" t="s">
        <v>363</v>
      </c>
      <c r="D8" s="8" t="s">
        <v>364</v>
      </c>
      <c r="E8" t="s">
        <v>656</v>
      </c>
      <c r="F8" s="8" t="s">
        <v>365</v>
      </c>
      <c r="G8" s="8" t="s">
        <v>366</v>
      </c>
      <c r="H8" s="8" t="s">
        <v>367</v>
      </c>
      <c r="I8" s="8" t="s">
        <v>368</v>
      </c>
      <c r="J8" s="8" t="s">
        <v>243</v>
      </c>
      <c r="L8" s="8" t="s">
        <v>243</v>
      </c>
      <c r="P8" s="8" t="s">
        <v>243</v>
      </c>
      <c r="Q8" s="8" t="s">
        <v>242</v>
      </c>
      <c r="R8" s="8" t="s">
        <v>243</v>
      </c>
      <c r="T8" s="8" t="s">
        <v>242</v>
      </c>
      <c r="U8" s="8" t="s">
        <v>242</v>
      </c>
      <c r="AK8" s="8" t="s">
        <v>242</v>
      </c>
      <c r="AN8" s="8" t="s">
        <v>242</v>
      </c>
      <c r="AY8" s="8" t="s">
        <v>810</v>
      </c>
      <c r="AZ8" s="8" t="s">
        <v>292</v>
      </c>
      <c r="BA8" s="8" t="s">
        <v>369</v>
      </c>
      <c r="BC8" s="8" t="s">
        <v>370</v>
      </c>
      <c r="BH8" s="8" t="s">
        <v>371</v>
      </c>
      <c r="BI8" s="8" t="s">
        <v>7</v>
      </c>
      <c r="BJ8" s="8" t="s">
        <v>372</v>
      </c>
      <c r="BK8" s="8" t="s">
        <v>298</v>
      </c>
      <c r="BL8" s="8" t="s">
        <v>8</v>
      </c>
      <c r="BM8" s="8" t="s">
        <v>280</v>
      </c>
      <c r="BN8" s="8" t="s">
        <v>323</v>
      </c>
      <c r="BR8" s="8" t="s">
        <v>373</v>
      </c>
      <c r="BS8" s="8" t="s">
        <v>374</v>
      </c>
      <c r="BT8" s="8" t="s">
        <v>261</v>
      </c>
      <c r="BU8" s="8" t="s">
        <v>261</v>
      </c>
      <c r="BV8" s="8" t="s">
        <v>261</v>
      </c>
      <c r="BW8" s="8" t="s">
        <v>260</v>
      </c>
      <c r="BX8" s="8" t="s">
        <v>260</v>
      </c>
      <c r="BY8" s="8" t="s">
        <v>261</v>
      </c>
      <c r="BZ8" s="8" t="s">
        <v>261</v>
      </c>
      <c r="CA8" s="8" t="s">
        <v>260</v>
      </c>
      <c r="CB8" s="8" t="s">
        <v>262</v>
      </c>
      <c r="CC8" s="8" t="s">
        <v>375</v>
      </c>
      <c r="CD8" s="8" t="s">
        <v>376</v>
      </c>
      <c r="CE8" s="8" t="s">
        <v>377</v>
      </c>
      <c r="CG8" s="8" t="s">
        <v>378</v>
      </c>
      <c r="CH8" s="16" t="s">
        <v>657</v>
      </c>
      <c r="CI8" s="8" t="s">
        <v>379</v>
      </c>
    </row>
    <row r="9" spans="1:88" ht="19.5" customHeight="1">
      <c r="A9" s="8" t="s">
        <v>380</v>
      </c>
      <c r="B9" s="8" t="s">
        <v>4</v>
      </c>
      <c r="C9" s="8" t="s">
        <v>381</v>
      </c>
      <c r="D9" s="8" t="s">
        <v>1025</v>
      </c>
      <c r="E9" t="s">
        <v>658</v>
      </c>
      <c r="F9" s="8" t="s">
        <v>382</v>
      </c>
      <c r="G9" s="8" t="s">
        <v>383</v>
      </c>
      <c r="H9" s="8" t="s">
        <v>5</v>
      </c>
      <c r="I9" s="8" t="s">
        <v>384</v>
      </c>
      <c r="J9" s="8" t="s">
        <v>241</v>
      </c>
      <c r="K9" s="8" t="s">
        <v>241</v>
      </c>
      <c r="L9" s="8" t="s">
        <v>243</v>
      </c>
      <c r="M9" s="8" t="s">
        <v>241</v>
      </c>
      <c r="N9" s="8" t="s">
        <v>241</v>
      </c>
      <c r="P9" s="8" t="s">
        <v>243</v>
      </c>
      <c r="Q9" s="8" t="s">
        <v>243</v>
      </c>
      <c r="R9" s="8" t="s">
        <v>243</v>
      </c>
      <c r="S9" s="8" t="s">
        <v>243</v>
      </c>
      <c r="T9" s="8" t="s">
        <v>243</v>
      </c>
      <c r="U9" s="8" t="s">
        <v>243</v>
      </c>
      <c r="V9" s="8" t="s">
        <v>244</v>
      </c>
      <c r="W9" s="8" t="s">
        <v>244</v>
      </c>
      <c r="X9" s="8" t="s">
        <v>242</v>
      </c>
      <c r="Y9" s="8" t="s">
        <v>241</v>
      </c>
      <c r="Z9" s="8" t="s">
        <v>244</v>
      </c>
      <c r="AA9" s="8" t="s">
        <v>242</v>
      </c>
      <c r="AF9" s="8" t="s">
        <v>6</v>
      </c>
      <c r="AG9" s="8" t="s">
        <v>242</v>
      </c>
      <c r="AH9" s="8" t="s">
        <v>242</v>
      </c>
      <c r="AI9" s="8" t="s">
        <v>244</v>
      </c>
      <c r="AJ9" s="8" t="s">
        <v>244</v>
      </c>
      <c r="AK9" s="8" t="s">
        <v>242</v>
      </c>
      <c r="AL9" s="8" t="s">
        <v>243</v>
      </c>
      <c r="AN9" s="8" t="s">
        <v>244</v>
      </c>
      <c r="AO9" s="8" t="s">
        <v>242</v>
      </c>
      <c r="AR9" s="8" t="s">
        <v>243</v>
      </c>
      <c r="AZ9" s="8" t="s">
        <v>385</v>
      </c>
      <c r="BA9" s="8" t="s">
        <v>386</v>
      </c>
      <c r="BC9" s="8" t="s">
        <v>387</v>
      </c>
      <c r="BD9" s="8" t="s">
        <v>388</v>
      </c>
      <c r="BF9" s="8" t="s">
        <v>389</v>
      </c>
      <c r="BG9" s="8" t="s">
        <v>277</v>
      </c>
      <c r="BH9" s="8" t="s">
        <v>390</v>
      </c>
      <c r="BI9" s="8" t="s">
        <v>7</v>
      </c>
      <c r="BJ9" s="8" t="s">
        <v>391</v>
      </c>
      <c r="BK9" s="8" t="s">
        <v>298</v>
      </c>
      <c r="BL9" s="8" t="s">
        <v>8</v>
      </c>
      <c r="BM9" s="8" t="s">
        <v>280</v>
      </c>
      <c r="BN9" s="8" t="s">
        <v>323</v>
      </c>
      <c r="BP9" s="8" t="s">
        <v>392</v>
      </c>
      <c r="BQ9" s="8" t="s">
        <v>393</v>
      </c>
      <c r="BR9" s="8" t="s">
        <v>392</v>
      </c>
      <c r="BS9" s="8" t="s">
        <v>394</v>
      </c>
      <c r="BT9" s="8" t="s">
        <v>9</v>
      </c>
      <c r="BU9" s="8" t="s">
        <v>260</v>
      </c>
      <c r="BV9" s="8" t="s">
        <v>9</v>
      </c>
      <c r="BW9" s="8" t="s">
        <v>9</v>
      </c>
      <c r="BX9" s="8" t="s">
        <v>9</v>
      </c>
      <c r="BY9" s="8" t="s">
        <v>261</v>
      </c>
      <c r="BZ9" s="8" t="s">
        <v>261</v>
      </c>
      <c r="CA9" s="8" t="s">
        <v>261</v>
      </c>
      <c r="CB9" s="8" t="s">
        <v>395</v>
      </c>
      <c r="CC9" s="8" t="s">
        <v>396</v>
      </c>
      <c r="CD9" s="8" t="s">
        <v>397</v>
      </c>
      <c r="CE9" s="8" t="s">
        <v>398</v>
      </c>
      <c r="CG9" s="8" t="s">
        <v>399</v>
      </c>
      <c r="CH9" s="16" t="s">
        <v>659</v>
      </c>
      <c r="CI9" s="8" t="s">
        <v>392</v>
      </c>
    </row>
    <row r="10" spans="1:88" ht="19.5" customHeight="1">
      <c r="A10" s="8" t="s">
        <v>400</v>
      </c>
      <c r="B10" s="8" t="s">
        <v>4</v>
      </c>
      <c r="C10" s="8" t="s">
        <v>401</v>
      </c>
      <c r="D10" s="8" t="s">
        <v>1020</v>
      </c>
      <c r="E10" t="s">
        <v>1021</v>
      </c>
      <c r="F10" s="8" t="s">
        <v>402</v>
      </c>
      <c r="G10" s="8" t="s">
        <v>403</v>
      </c>
      <c r="H10" s="8" t="s">
        <v>274</v>
      </c>
      <c r="I10" s="8" t="s">
        <v>404</v>
      </c>
      <c r="AY10" s="8" t="s">
        <v>405</v>
      </c>
      <c r="AZ10" s="8" t="s">
        <v>245</v>
      </c>
      <c r="BA10" s="8" t="s">
        <v>406</v>
      </c>
      <c r="BC10" s="8" t="s">
        <v>406</v>
      </c>
      <c r="BD10" s="8" t="s">
        <v>406</v>
      </c>
      <c r="BF10" s="8" t="s">
        <v>406</v>
      </c>
      <c r="BG10" s="8" t="s">
        <v>407</v>
      </c>
      <c r="BH10" s="8" t="s">
        <v>408</v>
      </c>
      <c r="BI10" s="8" t="s">
        <v>7</v>
      </c>
      <c r="BJ10" s="8" t="s">
        <v>409</v>
      </c>
      <c r="BK10" s="8" t="s">
        <v>298</v>
      </c>
      <c r="BL10" s="8" t="s">
        <v>8</v>
      </c>
      <c r="BM10" s="8" t="s">
        <v>280</v>
      </c>
      <c r="BN10" s="8" t="s">
        <v>299</v>
      </c>
      <c r="BP10" s="8" t="s">
        <v>406</v>
      </c>
      <c r="BQ10" s="8" t="s">
        <v>406</v>
      </c>
      <c r="BR10" s="8" t="s">
        <v>406</v>
      </c>
      <c r="BS10" s="8" t="s">
        <v>410</v>
      </c>
      <c r="BT10" s="8" t="s">
        <v>9</v>
      </c>
      <c r="BU10" s="8" t="s">
        <v>9</v>
      </c>
      <c r="BV10" s="8" t="s">
        <v>9</v>
      </c>
      <c r="BW10" s="8" t="s">
        <v>9</v>
      </c>
      <c r="BX10" s="8" t="s">
        <v>260</v>
      </c>
      <c r="BY10" s="8" t="s">
        <v>9</v>
      </c>
      <c r="BZ10" s="8" t="s">
        <v>9</v>
      </c>
      <c r="CA10" s="8" t="s">
        <v>9</v>
      </c>
      <c r="CB10" s="8" t="s">
        <v>262</v>
      </c>
      <c r="CC10" s="8" t="s">
        <v>411</v>
      </c>
      <c r="CD10" s="8" t="s">
        <v>412</v>
      </c>
      <c r="CE10" s="8" t="s">
        <v>413</v>
      </c>
      <c r="CG10" s="8" t="s">
        <v>414</v>
      </c>
      <c r="CH10" s="16" t="s">
        <v>660</v>
      </c>
      <c r="CI10" s="8" t="s">
        <v>415</v>
      </c>
    </row>
    <row r="11" spans="1:88" ht="19.5" customHeight="1">
      <c r="A11" s="8" t="s">
        <v>416</v>
      </c>
      <c r="B11" s="8" t="s">
        <v>4</v>
      </c>
      <c r="C11" s="8" t="s">
        <v>417</v>
      </c>
      <c r="D11" s="8" t="s">
        <v>1522</v>
      </c>
      <c r="E11" t="s">
        <v>661</v>
      </c>
      <c r="F11" s="8" t="s">
        <v>418</v>
      </c>
      <c r="G11" s="8" t="s">
        <v>419</v>
      </c>
      <c r="H11" s="8" t="s">
        <v>420</v>
      </c>
      <c r="I11" s="8" t="s">
        <v>384</v>
      </c>
      <c r="J11" s="8" t="s">
        <v>243</v>
      </c>
      <c r="K11" s="8" t="s">
        <v>241</v>
      </c>
      <c r="L11" s="8" t="s">
        <v>241</v>
      </c>
      <c r="M11" s="8" t="s">
        <v>241</v>
      </c>
      <c r="N11" s="8" t="s">
        <v>241</v>
      </c>
      <c r="O11" s="8" t="s">
        <v>243</v>
      </c>
      <c r="P11" s="8" t="s">
        <v>243</v>
      </c>
      <c r="Q11" s="8" t="s">
        <v>243</v>
      </c>
      <c r="R11" s="8" t="s">
        <v>241</v>
      </c>
      <c r="T11" s="8" t="s">
        <v>243</v>
      </c>
      <c r="U11" s="8" t="s">
        <v>243</v>
      </c>
      <c r="V11" s="8" t="s">
        <v>242</v>
      </c>
      <c r="W11" s="8" t="s">
        <v>243</v>
      </c>
      <c r="X11" s="8" t="s">
        <v>243</v>
      </c>
      <c r="Y11" s="8" t="s">
        <v>242</v>
      </c>
      <c r="Z11" s="8" t="s">
        <v>244</v>
      </c>
      <c r="AA11" s="8" t="s">
        <v>244</v>
      </c>
      <c r="AB11" s="8" t="s">
        <v>241</v>
      </c>
      <c r="AC11" s="8" t="s">
        <v>243</v>
      </c>
      <c r="AD11" s="8" t="s">
        <v>242</v>
      </c>
      <c r="AE11" s="8" t="s">
        <v>242</v>
      </c>
      <c r="AF11" s="8" t="s">
        <v>244</v>
      </c>
      <c r="AG11" s="8" t="s">
        <v>243</v>
      </c>
      <c r="AH11" s="8" t="s">
        <v>242</v>
      </c>
      <c r="AI11" s="8" t="s">
        <v>243</v>
      </c>
      <c r="AJ11" s="8" t="s">
        <v>243</v>
      </c>
      <c r="AK11" s="8" t="s">
        <v>242</v>
      </c>
      <c r="AL11" s="8" t="s">
        <v>242</v>
      </c>
      <c r="AM11" s="8" t="s">
        <v>243</v>
      </c>
      <c r="AN11" s="8" t="s">
        <v>242</v>
      </c>
      <c r="AO11" s="8" t="s">
        <v>243</v>
      </c>
      <c r="AP11" s="8" t="s">
        <v>6</v>
      </c>
      <c r="AQ11" s="8" t="s">
        <v>244</v>
      </c>
      <c r="AR11" s="8" t="s">
        <v>243</v>
      </c>
      <c r="AS11" s="8" t="s">
        <v>6</v>
      </c>
      <c r="AT11" s="8" t="s">
        <v>6</v>
      </c>
      <c r="AU11" s="8" t="s">
        <v>242</v>
      </c>
      <c r="AZ11" s="8" t="s">
        <v>245</v>
      </c>
      <c r="BA11" s="8" t="s">
        <v>421</v>
      </c>
      <c r="BC11" s="8" t="s">
        <v>422</v>
      </c>
      <c r="BD11" s="8" t="s">
        <v>423</v>
      </c>
      <c r="BF11" s="8" t="s">
        <v>424</v>
      </c>
      <c r="BG11" s="8" t="s">
        <v>425</v>
      </c>
      <c r="BH11" s="8" t="s">
        <v>426</v>
      </c>
      <c r="BI11" s="8" t="s">
        <v>297</v>
      </c>
      <c r="BK11" s="8" t="s">
        <v>298</v>
      </c>
      <c r="BL11" s="8" t="s">
        <v>279</v>
      </c>
      <c r="BM11" s="8" t="s">
        <v>427</v>
      </c>
      <c r="BN11" s="8" t="s">
        <v>299</v>
      </c>
      <c r="BP11" s="8" t="s">
        <v>428</v>
      </c>
      <c r="BQ11" s="8" t="s">
        <v>428</v>
      </c>
      <c r="BR11" s="8" t="s">
        <v>429</v>
      </c>
      <c r="BS11" s="8" t="s">
        <v>430</v>
      </c>
      <c r="BT11" s="8" t="s">
        <v>9</v>
      </c>
      <c r="BU11" s="8" t="s">
        <v>9</v>
      </c>
      <c r="BV11" s="8" t="s">
        <v>9</v>
      </c>
      <c r="BW11" s="8" t="s">
        <v>260</v>
      </c>
      <c r="BX11" s="8" t="s">
        <v>9</v>
      </c>
      <c r="BY11" s="8" t="s">
        <v>9</v>
      </c>
      <c r="BZ11" s="8" t="s">
        <v>9</v>
      </c>
      <c r="CA11" s="8" t="s">
        <v>9</v>
      </c>
      <c r="CB11" s="8" t="s">
        <v>395</v>
      </c>
      <c r="CC11" s="8" t="s">
        <v>411</v>
      </c>
      <c r="CD11" s="8" t="s">
        <v>431</v>
      </c>
      <c r="CE11" s="8" t="s">
        <v>432</v>
      </c>
      <c r="CG11" s="8" t="s">
        <v>433</v>
      </c>
      <c r="CH11" s="16" t="s">
        <v>662</v>
      </c>
      <c r="CI11" s="8" t="s">
        <v>434</v>
      </c>
    </row>
    <row r="12" spans="1:88" ht="19.5" customHeight="1">
      <c r="A12" s="8" t="s">
        <v>435</v>
      </c>
      <c r="B12" s="8" t="s">
        <v>4</v>
      </c>
      <c r="C12" s="8" t="s">
        <v>696</v>
      </c>
      <c r="D12" s="8" t="s">
        <v>817</v>
      </c>
      <c r="E12" t="s">
        <v>663</v>
      </c>
      <c r="F12" s="8" t="s">
        <v>436</v>
      </c>
      <c r="G12" s="8" t="s">
        <v>437</v>
      </c>
      <c r="H12" s="8" t="s">
        <v>438</v>
      </c>
      <c r="I12" s="8" t="s">
        <v>240</v>
      </c>
      <c r="J12" s="8" t="s">
        <v>1187</v>
      </c>
      <c r="K12" s="8" t="s">
        <v>243</v>
      </c>
      <c r="L12" s="8" t="s">
        <v>243</v>
      </c>
      <c r="N12" s="8" t="s">
        <v>243</v>
      </c>
      <c r="O12" s="8" t="s">
        <v>6</v>
      </c>
      <c r="P12" s="8" t="s">
        <v>243</v>
      </c>
      <c r="Q12" s="8" t="s">
        <v>242</v>
      </c>
      <c r="R12" s="8" t="s">
        <v>243</v>
      </c>
      <c r="S12" s="8" t="s">
        <v>244</v>
      </c>
      <c r="T12" s="8" t="s">
        <v>242</v>
      </c>
      <c r="U12" s="8" t="s">
        <v>242</v>
      </c>
      <c r="V12" s="8" t="s">
        <v>244</v>
      </c>
      <c r="W12" s="8" t="s">
        <v>244</v>
      </c>
      <c r="X12" s="8" t="s">
        <v>6</v>
      </c>
      <c r="Y12" s="8" t="s">
        <v>243</v>
      </c>
      <c r="Z12" s="8" t="s">
        <v>242</v>
      </c>
      <c r="AA12" s="8" t="s">
        <v>1188</v>
      </c>
      <c r="AB12" s="8" t="s">
        <v>243</v>
      </c>
      <c r="AC12" s="8" t="s">
        <v>243</v>
      </c>
      <c r="AD12" s="8" t="s">
        <v>6</v>
      </c>
      <c r="AF12" s="8" t="s">
        <v>243</v>
      </c>
      <c r="AG12" s="8" t="s">
        <v>243</v>
      </c>
      <c r="AH12" s="8" t="s">
        <v>243</v>
      </c>
      <c r="AI12" s="8" t="s">
        <v>243</v>
      </c>
      <c r="AK12" s="8" t="s">
        <v>243</v>
      </c>
      <c r="AL12" s="8" t="s">
        <v>243</v>
      </c>
      <c r="AM12" s="8" t="s">
        <v>244</v>
      </c>
      <c r="AN12" s="8" t="s">
        <v>1189</v>
      </c>
      <c r="AO12" s="8" t="s">
        <v>243</v>
      </c>
      <c r="AP12" s="8" t="s">
        <v>242</v>
      </c>
      <c r="AQ12" s="8" t="s">
        <v>6</v>
      </c>
      <c r="AR12" s="8" t="s">
        <v>243</v>
      </c>
      <c r="AS12" s="8" t="s">
        <v>6</v>
      </c>
      <c r="AT12" s="8" t="s">
        <v>244</v>
      </c>
      <c r="AV12" s="8" t="s">
        <v>6</v>
      </c>
      <c r="AX12" s="8" t="s">
        <v>6</v>
      </c>
      <c r="AY12" s="8" t="s">
        <v>811</v>
      </c>
      <c r="AZ12" s="8" t="s">
        <v>276</v>
      </c>
      <c r="BA12" s="8" t="s">
        <v>1190</v>
      </c>
      <c r="BC12" s="8" t="s">
        <v>1191</v>
      </c>
      <c r="BD12" s="8" t="s">
        <v>439</v>
      </c>
      <c r="BF12" s="8" t="s">
        <v>440</v>
      </c>
      <c r="BH12" s="8" t="s">
        <v>441</v>
      </c>
      <c r="BI12" s="8" t="s">
        <v>7</v>
      </c>
      <c r="BJ12" s="8" t="s">
        <v>442</v>
      </c>
      <c r="BK12" s="8" t="s">
        <v>1430</v>
      </c>
      <c r="BL12" s="8" t="s">
        <v>8</v>
      </c>
      <c r="BM12" s="8" t="s">
        <v>280</v>
      </c>
      <c r="BN12" s="8" t="s">
        <v>323</v>
      </c>
      <c r="BP12" s="8" t="s">
        <v>443</v>
      </c>
      <c r="BQ12" s="8" t="s">
        <v>444</v>
      </c>
      <c r="BR12" s="8" t="s">
        <v>445</v>
      </c>
      <c r="BS12" s="8" t="s">
        <v>259</v>
      </c>
      <c r="BT12" s="8" t="s">
        <v>9</v>
      </c>
      <c r="BU12" s="8" t="s">
        <v>9</v>
      </c>
      <c r="BV12" s="8" t="s">
        <v>9</v>
      </c>
      <c r="BX12" s="8" t="s">
        <v>9</v>
      </c>
      <c r="BY12" s="8" t="s">
        <v>9</v>
      </c>
      <c r="BZ12" s="8" t="s">
        <v>9</v>
      </c>
      <c r="CA12" s="8" t="s">
        <v>260</v>
      </c>
      <c r="CB12" s="8" t="s">
        <v>262</v>
      </c>
      <c r="CC12" s="8" t="s">
        <v>327</v>
      </c>
      <c r="CD12" s="8" t="s">
        <v>446</v>
      </c>
      <c r="CE12" s="8" t="s">
        <v>446</v>
      </c>
      <c r="CF12" s="8" t="s">
        <v>447</v>
      </c>
      <c r="CG12" s="8" t="s">
        <v>817</v>
      </c>
      <c r="CH12" s="16" t="s">
        <v>664</v>
      </c>
      <c r="CI12" s="8" t="s">
        <v>448</v>
      </c>
    </row>
    <row r="13" spans="1:88" ht="19.5" customHeight="1">
      <c r="A13" s="8" t="s">
        <v>449</v>
      </c>
      <c r="B13" s="8" t="s">
        <v>4</v>
      </c>
      <c r="C13" s="8" t="s">
        <v>665</v>
      </c>
      <c r="D13" s="8" t="s">
        <v>450</v>
      </c>
      <c r="E13" t="s">
        <v>1022</v>
      </c>
      <c r="F13" s="8" t="s">
        <v>995</v>
      </c>
      <c r="G13" s="8" t="s">
        <v>451</v>
      </c>
      <c r="H13" s="8" t="s">
        <v>452</v>
      </c>
      <c r="I13" s="8" t="s">
        <v>453</v>
      </c>
      <c r="J13" s="8" t="s">
        <v>243</v>
      </c>
      <c r="K13" s="8" t="s">
        <v>6</v>
      </c>
      <c r="L13" s="8" t="s">
        <v>242</v>
      </c>
      <c r="M13" s="8" t="s">
        <v>6</v>
      </c>
      <c r="N13" s="8" t="s">
        <v>6</v>
      </c>
      <c r="O13" s="8" t="s">
        <v>6</v>
      </c>
      <c r="P13" s="8" t="s">
        <v>243</v>
      </c>
      <c r="Q13" s="8" t="s">
        <v>243</v>
      </c>
      <c r="R13" s="8" t="s">
        <v>243</v>
      </c>
      <c r="S13" s="8" t="s">
        <v>6</v>
      </c>
      <c r="T13" s="8" t="s">
        <v>244</v>
      </c>
      <c r="U13" s="8" t="s">
        <v>242</v>
      </c>
      <c r="V13" s="8" t="s">
        <v>6</v>
      </c>
      <c r="W13" s="8" t="s">
        <v>244</v>
      </c>
      <c r="X13" s="8" t="s">
        <v>6</v>
      </c>
      <c r="Y13" s="8" t="s">
        <v>242</v>
      </c>
      <c r="Z13" s="8" t="s">
        <v>6</v>
      </c>
      <c r="AA13" s="8" t="s">
        <v>242</v>
      </c>
      <c r="AB13" s="8" t="s">
        <v>6</v>
      </c>
      <c r="AF13" s="8" t="s">
        <v>244</v>
      </c>
      <c r="AG13" s="8" t="s">
        <v>244</v>
      </c>
      <c r="AH13" s="8" t="s">
        <v>244</v>
      </c>
      <c r="AI13" s="8" t="s">
        <v>244</v>
      </c>
      <c r="AK13" s="8" t="s">
        <v>242</v>
      </c>
      <c r="AL13" s="8" t="s">
        <v>244</v>
      </c>
      <c r="AN13" s="8" t="s">
        <v>6</v>
      </c>
      <c r="AR13" s="8" t="s">
        <v>242</v>
      </c>
      <c r="AY13" s="8" t="s">
        <v>812</v>
      </c>
      <c r="AZ13" s="8" t="s">
        <v>292</v>
      </c>
      <c r="BA13" s="8" t="s">
        <v>1424</v>
      </c>
      <c r="BB13" s="8" t="s">
        <v>454</v>
      </c>
      <c r="BC13" s="8" t="s">
        <v>455</v>
      </c>
      <c r="BD13" s="8" t="s">
        <v>456</v>
      </c>
      <c r="BF13" s="8" t="s">
        <v>457</v>
      </c>
      <c r="BG13" s="8" t="s">
        <v>458</v>
      </c>
      <c r="BH13" s="8" t="s">
        <v>1425</v>
      </c>
      <c r="BI13" s="8" t="s">
        <v>1427</v>
      </c>
      <c r="BJ13" s="8" t="s">
        <v>459</v>
      </c>
      <c r="BK13" s="8" t="s">
        <v>1430</v>
      </c>
      <c r="BL13" s="8" t="s">
        <v>8</v>
      </c>
      <c r="BM13" s="8" t="s">
        <v>256</v>
      </c>
      <c r="BN13" s="8" t="s">
        <v>299</v>
      </c>
      <c r="BQ13" s="8" t="s">
        <v>1431</v>
      </c>
      <c r="BR13" s="8" t="s">
        <v>460</v>
      </c>
      <c r="BS13" s="8" t="s">
        <v>461</v>
      </c>
      <c r="BT13" s="8" t="s">
        <v>9</v>
      </c>
      <c r="BU13" s="8" t="s">
        <v>261</v>
      </c>
      <c r="BV13" s="8" t="s">
        <v>9</v>
      </c>
      <c r="BW13" s="8" t="s">
        <v>260</v>
      </c>
      <c r="BX13" s="8" t="s">
        <v>260</v>
      </c>
      <c r="BY13" s="8" t="s">
        <v>261</v>
      </c>
      <c r="BZ13" s="8" t="s">
        <v>1428</v>
      </c>
      <c r="CA13" s="8" t="s">
        <v>1428</v>
      </c>
      <c r="CB13" s="8" t="s">
        <v>262</v>
      </c>
      <c r="CC13" s="8" t="s">
        <v>327</v>
      </c>
      <c r="CD13" s="8" t="s">
        <v>462</v>
      </c>
      <c r="CE13" s="8" t="s">
        <v>463</v>
      </c>
      <c r="CF13" s="18" t="s">
        <v>1429</v>
      </c>
      <c r="CG13" s="8" t="s">
        <v>450</v>
      </c>
      <c r="CH13" s="16" t="s">
        <v>666</v>
      </c>
      <c r="CI13" s="8" t="s">
        <v>464</v>
      </c>
    </row>
    <row r="14" spans="1:88" ht="19.5" customHeight="1">
      <c r="A14" s="8" t="s">
        <v>465</v>
      </c>
      <c r="B14" s="8" t="s">
        <v>4</v>
      </c>
      <c r="C14" s="8" t="s">
        <v>466</v>
      </c>
      <c r="D14" s="8" t="s">
        <v>467</v>
      </c>
      <c r="E14" t="s">
        <v>667</v>
      </c>
      <c r="F14" s="8" t="s">
        <v>468</v>
      </c>
      <c r="G14" s="8" t="s">
        <v>469</v>
      </c>
      <c r="H14" s="8" t="s">
        <v>420</v>
      </c>
      <c r="I14" s="8" t="s">
        <v>240</v>
      </c>
      <c r="J14" s="8" t="s">
        <v>241</v>
      </c>
      <c r="K14" s="8" t="s">
        <v>242</v>
      </c>
      <c r="L14" s="8" t="s">
        <v>243</v>
      </c>
      <c r="M14" s="8" t="s">
        <v>242</v>
      </c>
      <c r="N14" s="8" t="s">
        <v>243</v>
      </c>
      <c r="O14" s="8" t="s">
        <v>242</v>
      </c>
      <c r="P14" s="8" t="s">
        <v>243</v>
      </c>
      <c r="Q14" s="8" t="s">
        <v>243</v>
      </c>
      <c r="R14" s="8" t="s">
        <v>242</v>
      </c>
      <c r="S14" s="8" t="s">
        <v>244</v>
      </c>
      <c r="T14" s="8" t="s">
        <v>244</v>
      </c>
      <c r="U14" s="8" t="s">
        <v>243</v>
      </c>
      <c r="V14" s="8" t="s">
        <v>244</v>
      </c>
      <c r="W14" s="8" t="s">
        <v>242</v>
      </c>
      <c r="X14" s="8" t="s">
        <v>244</v>
      </c>
      <c r="Y14" s="8" t="s">
        <v>242</v>
      </c>
      <c r="Z14" s="8" t="s">
        <v>244</v>
      </c>
      <c r="AA14" s="8" t="s">
        <v>244</v>
      </c>
      <c r="AB14" s="8" t="s">
        <v>242</v>
      </c>
      <c r="AC14" s="8" t="s">
        <v>244</v>
      </c>
      <c r="AE14" s="8" t="s">
        <v>242</v>
      </c>
      <c r="AF14" s="8" t="s">
        <v>244</v>
      </c>
      <c r="AG14" s="8" t="s">
        <v>241</v>
      </c>
      <c r="AH14" s="8" t="s">
        <v>242</v>
      </c>
      <c r="AI14" s="8" t="s">
        <v>243</v>
      </c>
      <c r="AJ14" s="8" t="s">
        <v>244</v>
      </c>
      <c r="AK14" s="8" t="s">
        <v>242</v>
      </c>
      <c r="AL14" s="8" t="s">
        <v>242</v>
      </c>
      <c r="AN14" s="8" t="s">
        <v>242</v>
      </c>
      <c r="AO14" s="8" t="s">
        <v>242</v>
      </c>
      <c r="AP14" s="8" t="s">
        <v>244</v>
      </c>
      <c r="AR14" s="8" t="s">
        <v>242</v>
      </c>
      <c r="AT14" s="8" t="s">
        <v>241</v>
      </c>
      <c r="AU14" s="8" t="s">
        <v>244</v>
      </c>
      <c r="AV14" s="8" t="s">
        <v>244</v>
      </c>
      <c r="AW14" s="8" t="s">
        <v>244</v>
      </c>
      <c r="AX14" s="8" t="s">
        <v>244</v>
      </c>
      <c r="AY14" s="8" t="s">
        <v>813</v>
      </c>
      <c r="AZ14" s="8" t="s">
        <v>245</v>
      </c>
      <c r="BA14" s="8" t="s">
        <v>470</v>
      </c>
      <c r="BB14" s="8" t="s">
        <v>471</v>
      </c>
      <c r="BC14" s="8" t="s">
        <v>472</v>
      </c>
      <c r="BD14" s="8" t="s">
        <v>473</v>
      </c>
      <c r="BE14" s="8" t="s">
        <v>474</v>
      </c>
      <c r="BF14" s="8" t="s">
        <v>475</v>
      </c>
      <c r="BG14" s="8" t="s">
        <v>476</v>
      </c>
      <c r="BH14" s="8" t="s">
        <v>477</v>
      </c>
      <c r="BI14" s="8" t="s">
        <v>297</v>
      </c>
      <c r="BK14" s="8" t="s">
        <v>298</v>
      </c>
      <c r="BL14" s="8" t="s">
        <v>8</v>
      </c>
      <c r="BM14" s="8" t="s">
        <v>478</v>
      </c>
      <c r="BN14" s="8" t="s">
        <v>299</v>
      </c>
      <c r="BP14" s="8" t="s">
        <v>479</v>
      </c>
      <c r="BQ14" s="8" t="s">
        <v>480</v>
      </c>
      <c r="BR14" s="8" t="s">
        <v>460</v>
      </c>
      <c r="BS14" s="8" t="s">
        <v>259</v>
      </c>
      <c r="BT14" s="8" t="s">
        <v>9</v>
      </c>
      <c r="BU14" s="8" t="s">
        <v>9</v>
      </c>
      <c r="BV14" s="8" t="s">
        <v>9</v>
      </c>
      <c r="BW14" s="8" t="s">
        <v>260</v>
      </c>
      <c r="BX14" s="8" t="s">
        <v>9</v>
      </c>
      <c r="BY14" s="8" t="s">
        <v>9</v>
      </c>
      <c r="BZ14" s="8" t="s">
        <v>9</v>
      </c>
      <c r="CA14" s="8" t="s">
        <v>9</v>
      </c>
      <c r="CB14" s="8" t="s">
        <v>262</v>
      </c>
      <c r="CC14" s="8" t="s">
        <v>481</v>
      </c>
      <c r="CD14" s="8" t="s">
        <v>482</v>
      </c>
      <c r="CE14" s="8" t="s">
        <v>483</v>
      </c>
      <c r="CG14" s="8" t="s">
        <v>484</v>
      </c>
      <c r="CH14" s="16" t="s">
        <v>668</v>
      </c>
      <c r="CI14" s="8" t="s">
        <v>485</v>
      </c>
    </row>
    <row r="15" spans="1:88" ht="19.5" customHeight="1">
      <c r="A15" s="8" t="s">
        <v>486</v>
      </c>
      <c r="B15" s="8" t="s">
        <v>4</v>
      </c>
      <c r="C15" s="8" t="s">
        <v>466</v>
      </c>
      <c r="D15" s="8" t="s">
        <v>487</v>
      </c>
      <c r="E15" t="s">
        <v>670</v>
      </c>
      <c r="F15" s="8" t="s">
        <v>488</v>
      </c>
      <c r="G15" s="8" t="s">
        <v>489</v>
      </c>
      <c r="H15" s="8" t="s">
        <v>490</v>
      </c>
      <c r="I15" s="8" t="s">
        <v>491</v>
      </c>
      <c r="J15" s="8" t="s">
        <v>243</v>
      </c>
      <c r="L15" s="8" t="s">
        <v>243</v>
      </c>
      <c r="O15" s="8" t="s">
        <v>242</v>
      </c>
      <c r="P15" s="8" t="s">
        <v>243</v>
      </c>
      <c r="Q15" s="8" t="s">
        <v>243</v>
      </c>
      <c r="R15" s="8" t="s">
        <v>243</v>
      </c>
      <c r="S15" s="8" t="s">
        <v>244</v>
      </c>
      <c r="T15" s="8" t="s">
        <v>242</v>
      </c>
      <c r="U15" s="8" t="s">
        <v>242</v>
      </c>
      <c r="V15" s="8" t="s">
        <v>242</v>
      </c>
      <c r="W15" s="8" t="s">
        <v>242</v>
      </c>
      <c r="X15" s="8" t="s">
        <v>242</v>
      </c>
      <c r="Y15" s="8" t="s">
        <v>242</v>
      </c>
      <c r="Z15" s="8" t="s">
        <v>242</v>
      </c>
      <c r="AA15" s="8" t="s">
        <v>244</v>
      </c>
      <c r="AD15" s="8" t="s">
        <v>244</v>
      </c>
      <c r="AE15" s="8" t="s">
        <v>242</v>
      </c>
      <c r="AF15" s="8" t="s">
        <v>242</v>
      </c>
      <c r="AG15" s="8" t="s">
        <v>242</v>
      </c>
      <c r="AH15" s="8" t="s">
        <v>242</v>
      </c>
      <c r="AI15" s="8" t="s">
        <v>242</v>
      </c>
      <c r="AJ15" s="8" t="s">
        <v>242</v>
      </c>
      <c r="AK15" s="8" t="s">
        <v>242</v>
      </c>
      <c r="AL15" s="8" t="s">
        <v>242</v>
      </c>
      <c r="AN15" s="8" t="s">
        <v>242</v>
      </c>
      <c r="AO15" s="8" t="s">
        <v>242</v>
      </c>
      <c r="AP15" s="8" t="s">
        <v>242</v>
      </c>
      <c r="AQ15" s="8" t="s">
        <v>242</v>
      </c>
      <c r="AR15" s="8" t="s">
        <v>242</v>
      </c>
      <c r="AS15" s="8" t="s">
        <v>242</v>
      </c>
      <c r="AT15" s="8" t="s">
        <v>244</v>
      </c>
      <c r="AU15" s="8" t="s">
        <v>244</v>
      </c>
      <c r="AV15" s="8" t="s">
        <v>244</v>
      </c>
      <c r="AW15" s="8" t="s">
        <v>242</v>
      </c>
      <c r="AX15" s="8" t="s">
        <v>244</v>
      </c>
      <c r="AY15" s="8" t="s">
        <v>814</v>
      </c>
      <c r="AZ15" s="8" t="s">
        <v>492</v>
      </c>
      <c r="BA15" s="8" t="s">
        <v>493</v>
      </c>
      <c r="BC15" s="8" t="s">
        <v>494</v>
      </c>
      <c r="BD15" s="8" t="s">
        <v>495</v>
      </c>
      <c r="BE15" s="8" t="s">
        <v>250</v>
      </c>
      <c r="BH15" s="8" t="s">
        <v>496</v>
      </c>
      <c r="BI15" s="8" t="s">
        <v>297</v>
      </c>
      <c r="BK15" s="8" t="s">
        <v>298</v>
      </c>
      <c r="BL15" s="8" t="s">
        <v>8</v>
      </c>
      <c r="BM15" s="8" t="s">
        <v>256</v>
      </c>
      <c r="BN15" s="8" t="s">
        <v>299</v>
      </c>
      <c r="BP15" s="8" t="s">
        <v>479</v>
      </c>
      <c r="BQ15" s="8" t="s">
        <v>497</v>
      </c>
      <c r="BR15" s="8" t="s">
        <v>460</v>
      </c>
      <c r="BS15" s="8" t="s">
        <v>302</v>
      </c>
      <c r="BT15" s="8" t="s">
        <v>261</v>
      </c>
      <c r="BU15" s="8" t="s">
        <v>260</v>
      </c>
      <c r="BV15" s="8" t="s">
        <v>260</v>
      </c>
      <c r="BW15" s="8" t="s">
        <v>260</v>
      </c>
      <c r="BX15" s="8" t="s">
        <v>9</v>
      </c>
      <c r="BY15" s="8" t="s">
        <v>9</v>
      </c>
      <c r="BZ15" s="8" t="s">
        <v>9</v>
      </c>
      <c r="CA15" s="8" t="s">
        <v>9</v>
      </c>
      <c r="CB15" s="8" t="s">
        <v>262</v>
      </c>
      <c r="CC15" s="8" t="s">
        <v>498</v>
      </c>
      <c r="CD15" s="8" t="s">
        <v>482</v>
      </c>
      <c r="CE15" s="8" t="s">
        <v>499</v>
      </c>
      <c r="CG15" s="8" t="s">
        <v>500</v>
      </c>
      <c r="CH15" s="16" t="s">
        <v>669</v>
      </c>
      <c r="CI15" s="8" t="s">
        <v>501</v>
      </c>
    </row>
    <row r="16" spans="1:88" ht="19.5" customHeight="1">
      <c r="A16" s="8" t="s">
        <v>502</v>
      </c>
      <c r="B16" s="8" t="s">
        <v>4</v>
      </c>
      <c r="C16" s="8" t="s">
        <v>503</v>
      </c>
      <c r="D16" s="8" t="s">
        <v>504</v>
      </c>
      <c r="E16" t="s">
        <v>671</v>
      </c>
      <c r="F16" s="8" t="s">
        <v>505</v>
      </c>
      <c r="G16" s="8" t="s">
        <v>506</v>
      </c>
      <c r="H16" s="8" t="s">
        <v>507</v>
      </c>
      <c r="I16" s="8" t="s">
        <v>508</v>
      </c>
      <c r="J16" s="8" t="s">
        <v>243</v>
      </c>
      <c r="L16" s="8" t="s">
        <v>242</v>
      </c>
      <c r="O16" s="8" t="s">
        <v>242</v>
      </c>
      <c r="P16" s="8" t="s">
        <v>243</v>
      </c>
      <c r="Q16" s="8" t="s">
        <v>243</v>
      </c>
      <c r="R16" s="8" t="s">
        <v>243</v>
      </c>
      <c r="S16" s="8" t="s">
        <v>242</v>
      </c>
      <c r="T16" s="8" t="s">
        <v>242</v>
      </c>
      <c r="U16" s="8" t="s">
        <v>244</v>
      </c>
      <c r="V16" s="8" t="s">
        <v>244</v>
      </c>
      <c r="W16" s="8" t="s">
        <v>244</v>
      </c>
      <c r="X16" s="8" t="s">
        <v>244</v>
      </c>
      <c r="Z16" s="8" t="s">
        <v>244</v>
      </c>
      <c r="AK16" s="8" t="s">
        <v>242</v>
      </c>
      <c r="AL16" s="8" t="s">
        <v>244</v>
      </c>
      <c r="BA16" s="8" t="s">
        <v>509</v>
      </c>
      <c r="BC16" s="8" t="s">
        <v>510</v>
      </c>
      <c r="BD16" s="8" t="s">
        <v>511</v>
      </c>
      <c r="BH16" s="8" t="s">
        <v>512</v>
      </c>
      <c r="BI16" s="8" t="s">
        <v>297</v>
      </c>
      <c r="BK16" s="8" t="s">
        <v>298</v>
      </c>
      <c r="BL16" s="8" t="s">
        <v>8</v>
      </c>
      <c r="BM16" s="8" t="s">
        <v>280</v>
      </c>
      <c r="BN16" s="8" t="s">
        <v>299</v>
      </c>
      <c r="BP16" s="8" t="s">
        <v>513</v>
      </c>
      <c r="BQ16" s="8" t="s">
        <v>513</v>
      </c>
      <c r="BR16" s="8" t="s">
        <v>460</v>
      </c>
      <c r="BS16" s="8" t="s">
        <v>374</v>
      </c>
      <c r="BT16" s="8" t="s">
        <v>261</v>
      </c>
      <c r="BU16" s="8" t="s">
        <v>261</v>
      </c>
      <c r="BV16" s="8" t="s">
        <v>9</v>
      </c>
      <c r="BW16" s="8" t="s">
        <v>260</v>
      </c>
      <c r="BX16" s="8" t="s">
        <v>260</v>
      </c>
      <c r="BY16" s="8" t="s">
        <v>9</v>
      </c>
      <c r="BZ16" s="8" t="s">
        <v>9</v>
      </c>
      <c r="CA16" s="8" t="s">
        <v>9</v>
      </c>
      <c r="CB16" s="8" t="s">
        <v>262</v>
      </c>
      <c r="CC16" s="8" t="s">
        <v>327</v>
      </c>
      <c r="CD16" s="8" t="s">
        <v>514</v>
      </c>
      <c r="CE16" s="8" t="s">
        <v>377</v>
      </c>
      <c r="CG16" s="8" t="s">
        <v>515</v>
      </c>
      <c r="CH16" s="16" t="s">
        <v>672</v>
      </c>
      <c r="CI16" s="8" t="s">
        <v>516</v>
      </c>
    </row>
    <row r="17" spans="1:88" ht="19.5" customHeight="1">
      <c r="A17" s="8" t="s">
        <v>517</v>
      </c>
      <c r="B17" s="8" t="s">
        <v>4</v>
      </c>
      <c r="C17" s="8" t="s">
        <v>518</v>
      </c>
      <c r="D17" s="8" t="s">
        <v>237</v>
      </c>
      <c r="E17" t="s">
        <v>673</v>
      </c>
      <c r="F17" s="8" t="s">
        <v>519</v>
      </c>
      <c r="G17" s="8" t="s">
        <v>520</v>
      </c>
      <c r="H17" s="8" t="s">
        <v>521</v>
      </c>
      <c r="I17" s="8" t="s">
        <v>522</v>
      </c>
      <c r="J17" s="8" t="s">
        <v>241</v>
      </c>
      <c r="L17" s="8" t="s">
        <v>243</v>
      </c>
      <c r="O17" s="8" t="s">
        <v>244</v>
      </c>
      <c r="P17" s="8" t="s">
        <v>241</v>
      </c>
      <c r="Q17" s="8" t="s">
        <v>242</v>
      </c>
      <c r="R17" s="8" t="s">
        <v>241</v>
      </c>
      <c r="S17" s="8" t="s">
        <v>6</v>
      </c>
      <c r="T17" s="8" t="s">
        <v>242</v>
      </c>
      <c r="U17" s="8" t="s">
        <v>242</v>
      </c>
      <c r="V17" s="8" t="s">
        <v>242</v>
      </c>
      <c r="W17" s="8" t="s">
        <v>244</v>
      </c>
      <c r="X17" s="8" t="s">
        <v>244</v>
      </c>
      <c r="Y17" s="8" t="s">
        <v>244</v>
      </c>
      <c r="Z17" s="8" t="s">
        <v>242</v>
      </c>
      <c r="AA17" s="8" t="s">
        <v>244</v>
      </c>
      <c r="AC17" s="8" t="s">
        <v>244</v>
      </c>
      <c r="AD17" s="8" t="s">
        <v>244</v>
      </c>
      <c r="AE17" s="8" t="s">
        <v>244</v>
      </c>
      <c r="AF17" s="8" t="s">
        <v>244</v>
      </c>
      <c r="AG17" s="8" t="s">
        <v>241</v>
      </c>
      <c r="AH17" s="8" t="s">
        <v>244</v>
      </c>
      <c r="AI17" s="8" t="s">
        <v>244</v>
      </c>
      <c r="AK17" s="8" t="s">
        <v>243</v>
      </c>
      <c r="AL17" s="8" t="s">
        <v>242</v>
      </c>
      <c r="AN17" s="8" t="s">
        <v>244</v>
      </c>
      <c r="AS17" s="8" t="s">
        <v>6</v>
      </c>
      <c r="AY17" s="8" t="s">
        <v>523</v>
      </c>
      <c r="AZ17" s="8" t="s">
        <v>524</v>
      </c>
      <c r="BA17" s="8" t="s">
        <v>525</v>
      </c>
      <c r="BB17" s="8" t="s">
        <v>526</v>
      </c>
      <c r="BC17" s="8" t="s">
        <v>527</v>
      </c>
      <c r="BD17" s="8" t="s">
        <v>528</v>
      </c>
      <c r="BE17" s="8" t="s">
        <v>526</v>
      </c>
      <c r="BF17" s="8" t="s">
        <v>526</v>
      </c>
      <c r="BH17" s="8" t="s">
        <v>529</v>
      </c>
      <c r="BI17" s="8" t="s">
        <v>7</v>
      </c>
      <c r="BJ17" s="8" t="s">
        <v>530</v>
      </c>
      <c r="BM17" s="8" t="s">
        <v>531</v>
      </c>
      <c r="BN17" s="8" t="s">
        <v>299</v>
      </c>
      <c r="BP17" s="8" t="s">
        <v>532</v>
      </c>
      <c r="BR17" s="8" t="s">
        <v>533</v>
      </c>
      <c r="BS17" s="8" t="s">
        <v>534</v>
      </c>
      <c r="BT17" s="8" t="s">
        <v>260</v>
      </c>
      <c r="BU17" s="8" t="s">
        <v>260</v>
      </c>
      <c r="BV17" s="8" t="s">
        <v>261</v>
      </c>
      <c r="BW17" s="8" t="s">
        <v>260</v>
      </c>
      <c r="BX17" s="8" t="s">
        <v>9</v>
      </c>
      <c r="BY17" s="8" t="s">
        <v>9</v>
      </c>
      <c r="BZ17" s="8" t="s">
        <v>261</v>
      </c>
      <c r="CA17" s="8" t="s">
        <v>9</v>
      </c>
      <c r="CB17" s="8" t="s">
        <v>262</v>
      </c>
      <c r="CC17" s="8" t="s">
        <v>327</v>
      </c>
      <c r="CD17" s="8" t="s">
        <v>535</v>
      </c>
      <c r="CE17" s="8" t="s">
        <v>536</v>
      </c>
      <c r="CF17" s="8" t="s">
        <v>537</v>
      </c>
      <c r="CG17" s="8" t="s">
        <v>538</v>
      </c>
      <c r="CH17" s="16" t="s">
        <v>674</v>
      </c>
      <c r="CI17" s="8" t="s">
        <v>539</v>
      </c>
      <c r="CJ17" s="8" t="s">
        <v>540</v>
      </c>
    </row>
    <row r="18" spans="1:88" ht="19.5" customHeight="1">
      <c r="A18" s="8" t="s">
        <v>541</v>
      </c>
      <c r="B18" s="8" t="s">
        <v>4</v>
      </c>
      <c r="C18" s="8" t="s">
        <v>310</v>
      </c>
      <c r="D18" s="8" t="s">
        <v>237</v>
      </c>
      <c r="E18" t="s">
        <v>675</v>
      </c>
      <c r="F18" s="8" t="s">
        <v>542</v>
      </c>
      <c r="G18" s="8" t="s">
        <v>543</v>
      </c>
      <c r="H18" s="8" t="s">
        <v>544</v>
      </c>
      <c r="I18" s="8" t="s">
        <v>508</v>
      </c>
      <c r="J18" s="8" t="s">
        <v>241</v>
      </c>
      <c r="K18" s="8" t="s">
        <v>243</v>
      </c>
      <c r="L18" s="8" t="s">
        <v>241</v>
      </c>
      <c r="M18" s="8" t="s">
        <v>243</v>
      </c>
      <c r="N18" s="8" t="s">
        <v>243</v>
      </c>
      <c r="O18" s="8" t="s">
        <v>244</v>
      </c>
      <c r="P18" s="8" t="s">
        <v>243</v>
      </c>
      <c r="Q18" s="8" t="s">
        <v>242</v>
      </c>
      <c r="R18" s="8" t="s">
        <v>243</v>
      </c>
      <c r="S18" s="8" t="s">
        <v>242</v>
      </c>
      <c r="T18" s="8" t="s">
        <v>242</v>
      </c>
      <c r="U18" s="8" t="s">
        <v>243</v>
      </c>
      <c r="V18" s="8" t="s">
        <v>242</v>
      </c>
      <c r="W18" s="8" t="s">
        <v>243</v>
      </c>
      <c r="X18" s="8" t="s">
        <v>242</v>
      </c>
      <c r="Y18" s="8" t="s">
        <v>243</v>
      </c>
      <c r="Z18" s="8" t="s">
        <v>242</v>
      </c>
      <c r="AA18" s="8" t="s">
        <v>242</v>
      </c>
      <c r="AB18" s="8" t="s">
        <v>242</v>
      </c>
      <c r="AC18" s="8" t="s">
        <v>242</v>
      </c>
      <c r="AD18" s="8" t="s">
        <v>242</v>
      </c>
      <c r="AE18" s="8" t="s">
        <v>243</v>
      </c>
      <c r="AF18" s="8" t="s">
        <v>243</v>
      </c>
      <c r="AG18" s="8" t="s">
        <v>243</v>
      </c>
      <c r="AH18" s="8" t="s">
        <v>243</v>
      </c>
      <c r="AI18" s="8" t="s">
        <v>243</v>
      </c>
      <c r="AJ18" s="8" t="s">
        <v>242</v>
      </c>
      <c r="AK18" s="8" t="s">
        <v>244</v>
      </c>
      <c r="AL18" s="8" t="s">
        <v>244</v>
      </c>
      <c r="AN18" s="8" t="s">
        <v>243</v>
      </c>
      <c r="AO18" s="8" t="s">
        <v>243</v>
      </c>
      <c r="AP18" s="8" t="s">
        <v>242</v>
      </c>
      <c r="AQ18" s="8" t="s">
        <v>242</v>
      </c>
      <c r="AR18" s="8" t="s">
        <v>243</v>
      </c>
      <c r="AS18" s="8" t="s">
        <v>6</v>
      </c>
      <c r="AT18" s="8" t="s">
        <v>242</v>
      </c>
      <c r="AV18" s="8" t="s">
        <v>6</v>
      </c>
      <c r="AX18" s="8" t="s">
        <v>6</v>
      </c>
      <c r="AY18" s="17" t="s">
        <v>815</v>
      </c>
      <c r="AZ18" s="8" t="s">
        <v>245</v>
      </c>
      <c r="BA18" s="8" t="s">
        <v>545</v>
      </c>
      <c r="BC18" s="8" t="s">
        <v>546</v>
      </c>
      <c r="BD18" s="8" t="s">
        <v>547</v>
      </c>
      <c r="BH18" s="8" t="s">
        <v>548</v>
      </c>
      <c r="BI18" s="8" t="s">
        <v>7</v>
      </c>
      <c r="BJ18" s="8" t="s">
        <v>549</v>
      </c>
      <c r="BK18" s="8" t="s">
        <v>298</v>
      </c>
      <c r="BL18" s="8" t="s">
        <v>550</v>
      </c>
      <c r="BM18" s="8" t="s">
        <v>551</v>
      </c>
      <c r="BN18" s="8" t="s">
        <v>323</v>
      </c>
      <c r="BP18" s="8" t="s">
        <v>552</v>
      </c>
      <c r="BQ18" s="8" t="s">
        <v>552</v>
      </c>
      <c r="BR18" s="8" t="s">
        <v>553</v>
      </c>
      <c r="BS18" s="8" t="s">
        <v>302</v>
      </c>
      <c r="BT18" s="8" t="s">
        <v>9</v>
      </c>
      <c r="BU18" s="8" t="s">
        <v>9</v>
      </c>
      <c r="BV18" s="8" t="s">
        <v>9</v>
      </c>
      <c r="BW18" s="8" t="s">
        <v>9</v>
      </c>
      <c r="BX18" s="8" t="s">
        <v>9</v>
      </c>
      <c r="BY18" s="8" t="s">
        <v>9</v>
      </c>
      <c r="BZ18" s="8" t="s">
        <v>260</v>
      </c>
      <c r="CA18" s="8" t="s">
        <v>260</v>
      </c>
      <c r="CB18" s="8" t="s">
        <v>262</v>
      </c>
      <c r="CC18" s="8" t="s">
        <v>327</v>
      </c>
      <c r="CD18" s="8" t="s">
        <v>554</v>
      </c>
      <c r="CE18" s="8" t="s">
        <v>555</v>
      </c>
      <c r="CF18" s="8" t="s">
        <v>526</v>
      </c>
      <c r="CG18" s="8" t="s">
        <v>556</v>
      </c>
      <c r="CH18" s="16" t="s">
        <v>676</v>
      </c>
      <c r="CI18" s="8" t="s">
        <v>557</v>
      </c>
    </row>
    <row r="19" spans="1:88" ht="19.5" customHeight="1">
      <c r="A19" s="8" t="s">
        <v>558</v>
      </c>
      <c r="B19" s="8" t="s">
        <v>4</v>
      </c>
      <c r="C19" s="8" t="s">
        <v>559</v>
      </c>
      <c r="D19" s="8" t="s">
        <v>560</v>
      </c>
      <c r="E19" t="s">
        <v>677</v>
      </c>
      <c r="F19" s="8" t="s">
        <v>561</v>
      </c>
      <c r="G19" s="8" t="s">
        <v>807</v>
      </c>
      <c r="H19" s="8" t="s">
        <v>420</v>
      </c>
      <c r="I19" s="8" t="s">
        <v>240</v>
      </c>
      <c r="J19" s="8" t="s">
        <v>243</v>
      </c>
      <c r="K19" s="8" t="s">
        <v>243</v>
      </c>
      <c r="L19" s="8" t="s">
        <v>242</v>
      </c>
      <c r="N19" s="8" t="s">
        <v>241</v>
      </c>
      <c r="O19" s="8" t="s">
        <v>242</v>
      </c>
      <c r="P19" s="8" t="s">
        <v>242</v>
      </c>
      <c r="Q19" s="8" t="s">
        <v>242</v>
      </c>
      <c r="R19" s="8" t="s">
        <v>242</v>
      </c>
      <c r="S19" s="8" t="s">
        <v>242</v>
      </c>
      <c r="T19" s="8" t="s">
        <v>242</v>
      </c>
      <c r="U19" s="8" t="s">
        <v>242</v>
      </c>
      <c r="V19" s="8" t="s">
        <v>242</v>
      </c>
      <c r="W19" s="8" t="s">
        <v>242</v>
      </c>
      <c r="X19" s="8" t="s">
        <v>244</v>
      </c>
      <c r="Y19" s="8" t="s">
        <v>243</v>
      </c>
      <c r="AA19" s="8" t="s">
        <v>242</v>
      </c>
      <c r="AB19" s="8" t="s">
        <v>243</v>
      </c>
      <c r="AC19" s="8" t="s">
        <v>243</v>
      </c>
      <c r="AF19" s="8" t="s">
        <v>243</v>
      </c>
      <c r="AG19" s="8" t="s">
        <v>243</v>
      </c>
      <c r="AH19" s="8" t="s">
        <v>243</v>
      </c>
      <c r="AI19" s="8" t="s">
        <v>241</v>
      </c>
      <c r="AJ19" s="8" t="s">
        <v>243</v>
      </c>
      <c r="AK19" s="8" t="s">
        <v>243</v>
      </c>
      <c r="AL19" s="8" t="s">
        <v>243</v>
      </c>
      <c r="AN19" s="8" t="s">
        <v>244</v>
      </c>
      <c r="AP19" s="8" t="s">
        <v>242</v>
      </c>
      <c r="AR19" s="8" t="s">
        <v>242</v>
      </c>
      <c r="AS19" s="8" t="s">
        <v>244</v>
      </c>
      <c r="AZ19" s="8" t="s">
        <v>562</v>
      </c>
      <c r="BA19" s="8" t="s">
        <v>563</v>
      </c>
      <c r="BB19" s="8" t="s">
        <v>808</v>
      </c>
      <c r="BC19" s="8" t="s">
        <v>809</v>
      </c>
      <c r="BD19" s="8" t="s">
        <v>564</v>
      </c>
      <c r="BF19" s="8" t="s">
        <v>565</v>
      </c>
      <c r="BG19" s="8" t="s">
        <v>566</v>
      </c>
      <c r="BH19" s="8" t="s">
        <v>567</v>
      </c>
      <c r="BI19" s="8" t="s">
        <v>7</v>
      </c>
      <c r="BJ19" s="8" t="s">
        <v>568</v>
      </c>
      <c r="BK19" s="8" t="s">
        <v>298</v>
      </c>
      <c r="BL19" s="8" t="s">
        <v>8</v>
      </c>
      <c r="BM19" s="8" t="s">
        <v>569</v>
      </c>
      <c r="BN19" s="8" t="s">
        <v>299</v>
      </c>
      <c r="BP19" s="8" t="s">
        <v>570</v>
      </c>
      <c r="BQ19" s="8" t="s">
        <v>570</v>
      </c>
      <c r="BR19" s="8" t="s">
        <v>571</v>
      </c>
      <c r="BS19" s="8" t="s">
        <v>410</v>
      </c>
      <c r="BT19" s="8" t="s">
        <v>9</v>
      </c>
      <c r="BU19" s="8" t="s">
        <v>9</v>
      </c>
      <c r="BV19" s="8" t="s">
        <v>261</v>
      </c>
      <c r="BW19" s="8" t="s">
        <v>260</v>
      </c>
      <c r="BX19" s="8" t="s">
        <v>9</v>
      </c>
      <c r="BY19" s="8" t="s">
        <v>260</v>
      </c>
      <c r="BZ19" s="8" t="s">
        <v>261</v>
      </c>
      <c r="CA19" s="8" t="s">
        <v>260</v>
      </c>
      <c r="CB19" s="8" t="s">
        <v>262</v>
      </c>
      <c r="CC19" s="8" t="s">
        <v>327</v>
      </c>
      <c r="CD19" s="8" t="s">
        <v>572</v>
      </c>
      <c r="CE19" s="8" t="s">
        <v>573</v>
      </c>
      <c r="CG19" s="8" t="s">
        <v>574</v>
      </c>
      <c r="CH19" s="16" t="s">
        <v>678</v>
      </c>
      <c r="CI19" s="8" t="s">
        <v>575</v>
      </c>
    </row>
    <row r="20" spans="1:88" ht="19.5" customHeight="1">
      <c r="A20" s="8" t="s">
        <v>576</v>
      </c>
      <c r="B20" s="8" t="s">
        <v>4</v>
      </c>
      <c r="C20" s="8" t="s">
        <v>559</v>
      </c>
      <c r="D20" s="8" t="s">
        <v>577</v>
      </c>
      <c r="E20" t="s">
        <v>677</v>
      </c>
      <c r="F20" s="8" t="s">
        <v>578</v>
      </c>
      <c r="G20" s="8" t="s">
        <v>579</v>
      </c>
      <c r="H20" s="8" t="s">
        <v>420</v>
      </c>
      <c r="I20" s="8" t="s">
        <v>580</v>
      </c>
      <c r="J20" s="8" t="s">
        <v>243</v>
      </c>
      <c r="L20" s="8" t="s">
        <v>242</v>
      </c>
      <c r="N20" s="8" t="s">
        <v>244</v>
      </c>
      <c r="O20" s="8" t="s">
        <v>244</v>
      </c>
      <c r="P20" s="8" t="s">
        <v>242</v>
      </c>
      <c r="Q20" s="8" t="s">
        <v>242</v>
      </c>
      <c r="R20" s="8" t="s">
        <v>242</v>
      </c>
      <c r="S20" s="8" t="s">
        <v>242</v>
      </c>
      <c r="T20" s="8" t="s">
        <v>242</v>
      </c>
      <c r="U20" s="8" t="s">
        <v>242</v>
      </c>
      <c r="V20" s="8" t="s">
        <v>242</v>
      </c>
      <c r="W20" s="8" t="s">
        <v>242</v>
      </c>
      <c r="X20" s="8" t="s">
        <v>244</v>
      </c>
      <c r="Y20" s="8" t="s">
        <v>243</v>
      </c>
      <c r="Z20" s="8" t="s">
        <v>242</v>
      </c>
      <c r="AC20" s="8" t="s">
        <v>244</v>
      </c>
      <c r="AG20" s="8" t="s">
        <v>243</v>
      </c>
      <c r="AK20" s="8" t="s">
        <v>243</v>
      </c>
      <c r="AL20" s="8" t="s">
        <v>242</v>
      </c>
      <c r="AN20" s="8" t="s">
        <v>242</v>
      </c>
      <c r="AR20" s="8" t="s">
        <v>242</v>
      </c>
      <c r="AS20" s="8" t="s">
        <v>244</v>
      </c>
      <c r="AZ20" s="8" t="s">
        <v>385</v>
      </c>
      <c r="BA20" s="8" t="s">
        <v>563</v>
      </c>
      <c r="BC20" s="8" t="s">
        <v>809</v>
      </c>
      <c r="BD20" s="8" t="s">
        <v>564</v>
      </c>
      <c r="BH20" s="8" t="s">
        <v>581</v>
      </c>
      <c r="BI20" s="8" t="s">
        <v>7</v>
      </c>
      <c r="BJ20" s="8" t="s">
        <v>568</v>
      </c>
      <c r="BK20" s="8" t="s">
        <v>298</v>
      </c>
      <c r="BL20" s="8" t="s">
        <v>8</v>
      </c>
      <c r="BM20" s="8" t="s">
        <v>569</v>
      </c>
      <c r="BN20" s="8" t="s">
        <v>299</v>
      </c>
      <c r="BP20" s="8" t="s">
        <v>570</v>
      </c>
      <c r="BQ20" s="8" t="s">
        <v>570</v>
      </c>
      <c r="BR20" s="8" t="s">
        <v>582</v>
      </c>
      <c r="BS20" s="8" t="s">
        <v>302</v>
      </c>
      <c r="BT20" s="8" t="s">
        <v>260</v>
      </c>
      <c r="BU20" s="8" t="s">
        <v>260</v>
      </c>
      <c r="BV20" s="8" t="s">
        <v>261</v>
      </c>
      <c r="BW20" s="8" t="s">
        <v>260</v>
      </c>
      <c r="BX20" s="8" t="s">
        <v>9</v>
      </c>
      <c r="BY20" s="8" t="s">
        <v>9</v>
      </c>
      <c r="BZ20" s="8" t="s">
        <v>261</v>
      </c>
      <c r="CB20" s="8" t="s">
        <v>262</v>
      </c>
      <c r="CC20" s="8" t="s">
        <v>327</v>
      </c>
      <c r="CD20" s="8" t="s">
        <v>583</v>
      </c>
      <c r="CE20" s="8" t="s">
        <v>573</v>
      </c>
      <c r="CG20" s="8" t="s">
        <v>574</v>
      </c>
      <c r="CH20" s="16" t="s">
        <v>678</v>
      </c>
      <c r="CI20" s="8" t="s">
        <v>575</v>
      </c>
    </row>
    <row r="21" spans="1:88" ht="19.5" customHeight="1">
      <c r="A21" s="8" t="s">
        <v>584</v>
      </c>
      <c r="B21" s="8" t="s">
        <v>4</v>
      </c>
      <c r="C21" s="8" t="s">
        <v>585</v>
      </c>
      <c r="D21" s="8" t="s">
        <v>586</v>
      </c>
      <c r="E21" t="s">
        <v>679</v>
      </c>
      <c r="F21" s="8" t="s">
        <v>587</v>
      </c>
      <c r="G21" s="8" t="s">
        <v>588</v>
      </c>
      <c r="H21" s="8" t="s">
        <v>490</v>
      </c>
      <c r="I21" s="8" t="s">
        <v>589</v>
      </c>
      <c r="J21" s="8" t="s">
        <v>242</v>
      </c>
      <c r="L21" s="8" t="s">
        <v>6</v>
      </c>
      <c r="O21" s="8" t="s">
        <v>6</v>
      </c>
      <c r="P21" s="8" t="s">
        <v>242</v>
      </c>
      <c r="Q21" s="8" t="s">
        <v>242</v>
      </c>
      <c r="R21" s="8" t="s">
        <v>242</v>
      </c>
      <c r="S21" s="8" t="s">
        <v>6</v>
      </c>
      <c r="T21" s="8" t="s">
        <v>242</v>
      </c>
      <c r="U21" s="8" t="s">
        <v>6</v>
      </c>
      <c r="V21" s="8" t="s">
        <v>6</v>
      </c>
      <c r="X21" s="8" t="s">
        <v>6</v>
      </c>
      <c r="Z21" s="8" t="s">
        <v>6</v>
      </c>
      <c r="AG21" s="8" t="s">
        <v>6</v>
      </c>
      <c r="AK21" s="8" t="s">
        <v>242</v>
      </c>
      <c r="AL21" s="8" t="s">
        <v>6</v>
      </c>
      <c r="AN21" s="8" t="s">
        <v>6</v>
      </c>
      <c r="AS21" s="8" t="s">
        <v>6</v>
      </c>
      <c r="AZ21" s="8" t="s">
        <v>385</v>
      </c>
      <c r="BA21" s="8" t="s">
        <v>590</v>
      </c>
      <c r="BC21" s="8" t="s">
        <v>591</v>
      </c>
      <c r="BD21" s="8" t="s">
        <v>592</v>
      </c>
      <c r="BH21" s="8" t="s">
        <v>593</v>
      </c>
      <c r="BI21" s="8" t="s">
        <v>7</v>
      </c>
      <c r="BJ21" s="8" t="s">
        <v>594</v>
      </c>
      <c r="BK21" s="8" t="s">
        <v>298</v>
      </c>
      <c r="BL21" s="8" t="s">
        <v>8</v>
      </c>
      <c r="BM21" s="8" t="s">
        <v>280</v>
      </c>
      <c r="BN21" s="8" t="s">
        <v>299</v>
      </c>
      <c r="BP21" s="8" t="s">
        <v>595</v>
      </c>
      <c r="BQ21" s="8" t="s">
        <v>596</v>
      </c>
      <c r="BR21" s="8" t="s">
        <v>460</v>
      </c>
      <c r="BS21" s="8" t="s">
        <v>374</v>
      </c>
      <c r="BT21" s="8" t="s">
        <v>261</v>
      </c>
      <c r="BU21" s="8" t="s">
        <v>827</v>
      </c>
      <c r="BV21" s="8" t="s">
        <v>9</v>
      </c>
      <c r="BW21" s="8" t="s">
        <v>260</v>
      </c>
      <c r="BX21" s="8" t="s">
        <v>9</v>
      </c>
      <c r="BY21" s="8" t="s">
        <v>261</v>
      </c>
      <c r="BZ21" s="8" t="s">
        <v>261</v>
      </c>
      <c r="CA21" s="8" t="s">
        <v>9</v>
      </c>
      <c r="CB21" s="8" t="s">
        <v>262</v>
      </c>
      <c r="CC21" s="8" t="s">
        <v>327</v>
      </c>
      <c r="CD21" s="8" t="s">
        <v>597</v>
      </c>
      <c r="CE21" s="8" t="s">
        <v>597</v>
      </c>
      <c r="CG21" s="8" t="s">
        <v>598</v>
      </c>
      <c r="CH21" s="16" t="s">
        <v>680</v>
      </c>
      <c r="CI21" s="8" t="s">
        <v>599</v>
      </c>
    </row>
    <row r="22" spans="1:88" ht="19.5" customHeight="1">
      <c r="A22" s="8" t="s">
        <v>600</v>
      </c>
      <c r="B22" s="8" t="s">
        <v>4</v>
      </c>
      <c r="C22" s="8" t="s">
        <v>585</v>
      </c>
      <c r="D22" s="8" t="s">
        <v>601</v>
      </c>
      <c r="E22" t="s">
        <v>994</v>
      </c>
      <c r="F22" s="8" t="s">
        <v>602</v>
      </c>
      <c r="G22" s="8" t="s">
        <v>603</v>
      </c>
      <c r="H22" s="8" t="s">
        <v>274</v>
      </c>
      <c r="I22" s="8" t="s">
        <v>240</v>
      </c>
      <c r="J22" s="8" t="s">
        <v>242</v>
      </c>
      <c r="L22" s="8" t="s">
        <v>242</v>
      </c>
      <c r="N22" s="8" t="s">
        <v>242</v>
      </c>
      <c r="O22" s="8" t="s">
        <v>242</v>
      </c>
      <c r="P22" s="8" t="s">
        <v>242</v>
      </c>
      <c r="Q22" s="8" t="s">
        <v>242</v>
      </c>
      <c r="R22" s="8" t="s">
        <v>242</v>
      </c>
      <c r="T22" s="8" t="s">
        <v>242</v>
      </c>
      <c r="U22" s="8" t="s">
        <v>242</v>
      </c>
      <c r="V22" s="8" t="s">
        <v>242</v>
      </c>
      <c r="Y22" s="8" t="s">
        <v>242</v>
      </c>
      <c r="AA22" s="8" t="s">
        <v>242</v>
      </c>
      <c r="AB22" s="8" t="s">
        <v>242</v>
      </c>
      <c r="AC22" s="8" t="s">
        <v>242</v>
      </c>
      <c r="AG22" s="8" t="s">
        <v>242</v>
      </c>
      <c r="AH22" s="8" t="s">
        <v>242</v>
      </c>
      <c r="AI22" s="8" t="s">
        <v>242</v>
      </c>
      <c r="AK22" s="8" t="s">
        <v>242</v>
      </c>
      <c r="AL22" s="8" t="s">
        <v>242</v>
      </c>
      <c r="AN22" s="8" t="s">
        <v>242</v>
      </c>
      <c r="AR22" s="8" t="s">
        <v>242</v>
      </c>
      <c r="AZ22" s="8" t="s">
        <v>276</v>
      </c>
      <c r="BA22" s="8" t="s">
        <v>604</v>
      </c>
      <c r="BB22" s="8" t="s">
        <v>605</v>
      </c>
      <c r="BC22" s="8" t="s">
        <v>606</v>
      </c>
      <c r="BD22" s="8" t="s">
        <v>607</v>
      </c>
      <c r="BH22" s="8" t="s">
        <v>608</v>
      </c>
      <c r="BI22" s="8" t="s">
        <v>7</v>
      </c>
      <c r="BJ22" s="8" t="s">
        <v>609</v>
      </c>
      <c r="BK22" s="8" t="s">
        <v>298</v>
      </c>
      <c r="BL22" s="8" t="s">
        <v>8</v>
      </c>
      <c r="BM22" s="8" t="s">
        <v>280</v>
      </c>
      <c r="BN22" s="8" t="s">
        <v>299</v>
      </c>
      <c r="BP22" s="8" t="s">
        <v>610</v>
      </c>
      <c r="BQ22" s="8" t="s">
        <v>611</v>
      </c>
      <c r="BR22" s="8" t="s">
        <v>460</v>
      </c>
      <c r="BS22" s="8" t="s">
        <v>374</v>
      </c>
      <c r="BT22" s="8" t="s">
        <v>9</v>
      </c>
      <c r="BU22" s="8" t="s">
        <v>9</v>
      </c>
      <c r="BV22" s="8" t="s">
        <v>261</v>
      </c>
      <c r="BW22" s="8" t="s">
        <v>261</v>
      </c>
      <c r="BX22" s="8" t="s">
        <v>260</v>
      </c>
      <c r="BY22" s="8" t="s">
        <v>9</v>
      </c>
      <c r="BZ22" s="8" t="s">
        <v>261</v>
      </c>
      <c r="CA22" s="8" t="s">
        <v>260</v>
      </c>
      <c r="CB22" s="8" t="s">
        <v>262</v>
      </c>
      <c r="CC22" s="8" t="s">
        <v>327</v>
      </c>
      <c r="CD22" s="8" t="s">
        <v>612</v>
      </c>
      <c r="CE22" s="8" t="s">
        <v>612</v>
      </c>
      <c r="CG22" s="8" t="s">
        <v>613</v>
      </c>
      <c r="CH22" s="16" t="s">
        <v>681</v>
      </c>
      <c r="CI22" s="8" t="s">
        <v>614</v>
      </c>
    </row>
    <row r="23" spans="1:88" ht="19.5" customHeight="1">
      <c r="A23" s="8" t="s">
        <v>615</v>
      </c>
      <c r="B23" s="8" t="s">
        <v>4</v>
      </c>
      <c r="C23" s="8" t="s">
        <v>616</v>
      </c>
      <c r="D23" s="8" t="s">
        <v>617</v>
      </c>
      <c r="E23" t="s">
        <v>682</v>
      </c>
      <c r="F23" s="8" t="s">
        <v>618</v>
      </c>
      <c r="G23" s="8" t="s">
        <v>619</v>
      </c>
      <c r="H23" s="8" t="s">
        <v>438</v>
      </c>
      <c r="I23" s="8" t="s">
        <v>620</v>
      </c>
      <c r="J23" s="8" t="s">
        <v>244</v>
      </c>
      <c r="L23" s="8" t="s">
        <v>244</v>
      </c>
      <c r="O23" s="8" t="s">
        <v>244</v>
      </c>
      <c r="P23" s="8" t="s">
        <v>244</v>
      </c>
      <c r="Q23" s="8" t="s">
        <v>244</v>
      </c>
      <c r="R23" s="8" t="s">
        <v>244</v>
      </c>
      <c r="T23" s="8" t="s">
        <v>6</v>
      </c>
      <c r="U23" s="8" t="s">
        <v>6</v>
      </c>
      <c r="V23" s="8" t="s">
        <v>6</v>
      </c>
      <c r="W23" s="8" t="s">
        <v>6</v>
      </c>
      <c r="X23" s="8" t="s">
        <v>244</v>
      </c>
      <c r="Y23" s="8" t="s">
        <v>6</v>
      </c>
      <c r="AD23" s="8" t="s">
        <v>6</v>
      </c>
      <c r="AK23" s="8" t="s">
        <v>6</v>
      </c>
      <c r="AL23" s="8" t="s">
        <v>6</v>
      </c>
      <c r="AN23" s="8" t="s">
        <v>6</v>
      </c>
      <c r="AO23" s="8" t="s">
        <v>244</v>
      </c>
      <c r="AQ23" s="8" t="s">
        <v>6</v>
      </c>
      <c r="AZ23" s="8" t="s">
        <v>292</v>
      </c>
      <c r="BA23" s="8" t="s">
        <v>621</v>
      </c>
      <c r="BC23" s="8" t="s">
        <v>622</v>
      </c>
      <c r="BD23" s="8" t="s">
        <v>623</v>
      </c>
      <c r="BH23" s="8" t="s">
        <v>624</v>
      </c>
      <c r="BI23" s="8" t="s">
        <v>297</v>
      </c>
      <c r="BK23" s="8" t="s">
        <v>298</v>
      </c>
      <c r="BL23" s="8" t="s">
        <v>625</v>
      </c>
      <c r="BM23" s="8" t="s">
        <v>280</v>
      </c>
      <c r="BN23" s="8" t="s">
        <v>299</v>
      </c>
      <c r="BP23" s="8" t="s">
        <v>626</v>
      </c>
      <c r="BQ23" s="8" t="s">
        <v>627</v>
      </c>
      <c r="BR23" s="8" t="s">
        <v>628</v>
      </c>
      <c r="BS23" s="8" t="s">
        <v>302</v>
      </c>
      <c r="BT23" s="8" t="s">
        <v>1023</v>
      </c>
      <c r="BU23" s="8" t="s">
        <v>1023</v>
      </c>
      <c r="BV23" s="8" t="s">
        <v>9</v>
      </c>
      <c r="BW23" s="8" t="s">
        <v>260</v>
      </c>
      <c r="BX23" s="8" t="s">
        <v>260</v>
      </c>
      <c r="BY23" s="8" t="s">
        <v>9</v>
      </c>
      <c r="BZ23" s="8" t="s">
        <v>261</v>
      </c>
      <c r="CA23" s="8" t="s">
        <v>260</v>
      </c>
      <c r="CB23" s="8" t="s">
        <v>262</v>
      </c>
      <c r="CC23" s="8" t="s">
        <v>327</v>
      </c>
      <c r="CD23" s="8" t="s">
        <v>629</v>
      </c>
      <c r="CE23" s="8" t="s">
        <v>305</v>
      </c>
      <c r="CF23" s="8" t="s">
        <v>630</v>
      </c>
      <c r="CG23" s="8" t="s">
        <v>631</v>
      </c>
      <c r="CH23" s="16" t="s">
        <v>683</v>
      </c>
      <c r="CI23" s="8" t="s">
        <v>632</v>
      </c>
    </row>
    <row r="24" spans="1:88" ht="19.5" customHeight="1">
      <c r="A24" s="8" t="s">
        <v>633</v>
      </c>
      <c r="B24" s="8" t="s">
        <v>4</v>
      </c>
      <c r="C24" s="8" t="s">
        <v>634</v>
      </c>
      <c r="D24" s="8" t="s">
        <v>635</v>
      </c>
      <c r="E24" t="s">
        <v>685</v>
      </c>
      <c r="F24" s="8" t="s">
        <v>818</v>
      </c>
      <c r="G24" s="8" t="s">
        <v>636</v>
      </c>
      <c r="H24" s="8" t="s">
        <v>637</v>
      </c>
      <c r="I24" s="8" t="s">
        <v>508</v>
      </c>
      <c r="J24" s="8" t="s">
        <v>241</v>
      </c>
      <c r="L24" s="8" t="s">
        <v>243</v>
      </c>
      <c r="O24" s="8" t="s">
        <v>242</v>
      </c>
      <c r="P24" s="8" t="s">
        <v>243</v>
      </c>
      <c r="Q24" s="8" t="s">
        <v>243</v>
      </c>
      <c r="R24" s="8" t="s">
        <v>243</v>
      </c>
      <c r="T24" s="8" t="s">
        <v>243</v>
      </c>
      <c r="U24" s="8" t="s">
        <v>243</v>
      </c>
      <c r="V24" s="8" t="s">
        <v>244</v>
      </c>
      <c r="Z24" s="8" t="s">
        <v>244</v>
      </c>
      <c r="AA24" s="8" t="s">
        <v>242</v>
      </c>
      <c r="AK24" s="8" t="s">
        <v>243</v>
      </c>
      <c r="AL24" s="8" t="s">
        <v>243</v>
      </c>
      <c r="AN24" s="8" t="s">
        <v>242</v>
      </c>
      <c r="AZ24" s="8" t="s">
        <v>820</v>
      </c>
      <c r="BA24" s="8" t="s">
        <v>638</v>
      </c>
      <c r="BB24" s="8" t="s">
        <v>639</v>
      </c>
      <c r="BC24" s="8" t="s">
        <v>819</v>
      </c>
      <c r="BD24" s="8" t="s">
        <v>640</v>
      </c>
      <c r="BH24" s="8" t="s">
        <v>821</v>
      </c>
      <c r="BI24" s="8" t="s">
        <v>7</v>
      </c>
      <c r="BJ24" s="8" t="s">
        <v>822</v>
      </c>
      <c r="BK24" s="8" t="s">
        <v>298</v>
      </c>
      <c r="BL24" s="8" t="s">
        <v>8</v>
      </c>
      <c r="BM24" s="8" t="s">
        <v>280</v>
      </c>
      <c r="BN24" s="8" t="s">
        <v>823</v>
      </c>
      <c r="BP24" s="8" t="s">
        <v>828</v>
      </c>
      <c r="BQ24" s="8" t="s">
        <v>641</v>
      </c>
      <c r="BR24" s="8" t="s">
        <v>642</v>
      </c>
      <c r="BS24" s="8" t="s">
        <v>374</v>
      </c>
      <c r="BT24" s="8" t="s">
        <v>9</v>
      </c>
      <c r="BU24" s="8" t="s">
        <v>827</v>
      </c>
      <c r="BV24" s="8" t="s">
        <v>260</v>
      </c>
      <c r="BW24" s="8" t="s">
        <v>260</v>
      </c>
      <c r="BX24" s="8" t="s">
        <v>9</v>
      </c>
      <c r="BY24" s="8" t="s">
        <v>9</v>
      </c>
      <c r="BZ24" s="8" t="s">
        <v>260</v>
      </c>
      <c r="CA24" s="8" t="s">
        <v>9</v>
      </c>
      <c r="CB24" s="8" t="s">
        <v>826</v>
      </c>
      <c r="CC24" s="8" t="s">
        <v>411</v>
      </c>
      <c r="CD24" s="8" t="s">
        <v>825</v>
      </c>
      <c r="CE24" s="8" t="s">
        <v>824</v>
      </c>
      <c r="CG24" s="8" t="s">
        <v>829</v>
      </c>
      <c r="CH24" s="16" t="s">
        <v>684</v>
      </c>
      <c r="CI24" s="8" t="s">
        <v>643</v>
      </c>
    </row>
    <row r="25" spans="1:88" ht="19.5" customHeight="1">
      <c r="A25" s="8" t="s">
        <v>686</v>
      </c>
      <c r="B25" s="8" t="s">
        <v>4</v>
      </c>
      <c r="C25" s="8" t="s">
        <v>310</v>
      </c>
      <c r="D25" s="8" t="s">
        <v>687</v>
      </c>
      <c r="E25" t="s">
        <v>694</v>
      </c>
      <c r="F25" s="8" t="s">
        <v>688</v>
      </c>
      <c r="G25" s="8" t="s">
        <v>689</v>
      </c>
      <c r="H25" s="8" t="s">
        <v>367</v>
      </c>
      <c r="I25" s="8" t="s">
        <v>580</v>
      </c>
      <c r="J25" s="8" t="s">
        <v>241</v>
      </c>
      <c r="L25" s="8" t="s">
        <v>241</v>
      </c>
      <c r="O25" s="8" t="s">
        <v>244</v>
      </c>
      <c r="P25" s="8" t="s">
        <v>243</v>
      </c>
      <c r="Q25" s="8" t="s">
        <v>242</v>
      </c>
      <c r="R25" s="8" t="s">
        <v>242</v>
      </c>
      <c r="S25" s="8" t="s">
        <v>244</v>
      </c>
      <c r="T25" s="8" t="s">
        <v>242</v>
      </c>
      <c r="U25" s="8" t="s">
        <v>244</v>
      </c>
      <c r="V25" s="8" t="s">
        <v>244</v>
      </c>
      <c r="W25" s="8" t="s">
        <v>242</v>
      </c>
      <c r="X25" s="8" t="s">
        <v>6</v>
      </c>
      <c r="Y25" s="8" t="s">
        <v>242</v>
      </c>
      <c r="Z25" s="8" t="s">
        <v>242</v>
      </c>
      <c r="AF25" s="8" t="s">
        <v>6</v>
      </c>
      <c r="AK25" s="8" t="s">
        <v>242</v>
      </c>
      <c r="AL25" s="8" t="s">
        <v>242</v>
      </c>
      <c r="AN25" s="8" t="s">
        <v>244</v>
      </c>
      <c r="AS25" s="8" t="s">
        <v>6</v>
      </c>
      <c r="AZ25" s="8" t="s">
        <v>292</v>
      </c>
      <c r="BA25" s="8" t="s">
        <v>690</v>
      </c>
      <c r="BB25" s="8" t="s">
        <v>1437</v>
      </c>
      <c r="BC25" s="8" t="s">
        <v>1436</v>
      </c>
      <c r="BD25" s="8" t="s">
        <v>1438</v>
      </c>
      <c r="BI25" s="8" t="s">
        <v>1439</v>
      </c>
      <c r="BQ25" s="8" t="s">
        <v>1441</v>
      </c>
      <c r="BS25" s="8" t="s">
        <v>374</v>
      </c>
      <c r="BT25" s="8" t="s">
        <v>260</v>
      </c>
      <c r="BU25" s="8" t="s">
        <v>260</v>
      </c>
      <c r="BV25" s="8" t="s">
        <v>9</v>
      </c>
      <c r="BW25" s="8" t="s">
        <v>260</v>
      </c>
      <c r="BX25" s="8" t="s">
        <v>260</v>
      </c>
      <c r="BY25" s="8" t="s">
        <v>1442</v>
      </c>
      <c r="BZ25" s="8" t="s">
        <v>261</v>
      </c>
      <c r="CA25" s="8" t="s">
        <v>260</v>
      </c>
      <c r="CB25" s="8" t="s">
        <v>262</v>
      </c>
      <c r="CC25" s="8" t="s">
        <v>327</v>
      </c>
      <c r="CD25" s="8" t="s">
        <v>692</v>
      </c>
      <c r="CE25" s="8" t="s">
        <v>1440</v>
      </c>
      <c r="CG25" s="8" t="s">
        <v>687</v>
      </c>
      <c r="CH25" s="16" t="s">
        <v>695</v>
      </c>
      <c r="CI25" s="8" t="s">
        <v>693</v>
      </c>
    </row>
    <row r="26" spans="1:88" ht="19.5" customHeight="1">
      <c r="A26" s="8" t="s">
        <v>697</v>
      </c>
      <c r="B26" s="8" t="s">
        <v>4</v>
      </c>
      <c r="C26" s="8" t="s">
        <v>698</v>
      </c>
      <c r="D26" s="8" t="s">
        <v>699</v>
      </c>
      <c r="E26" t="s">
        <v>731</v>
      </c>
      <c r="F26" s="8" t="s">
        <v>700</v>
      </c>
      <c r="G26" s="8" t="s">
        <v>701</v>
      </c>
      <c r="H26" s="8" t="s">
        <v>438</v>
      </c>
      <c r="I26" s="8" t="s">
        <v>580</v>
      </c>
      <c r="J26" s="8" t="s">
        <v>242</v>
      </c>
      <c r="L26" s="8" t="s">
        <v>244</v>
      </c>
      <c r="O26" s="8" t="s">
        <v>6</v>
      </c>
      <c r="P26" s="8" t="s">
        <v>242</v>
      </c>
      <c r="Q26" s="8" t="s">
        <v>242</v>
      </c>
      <c r="R26" s="8" t="s">
        <v>242</v>
      </c>
      <c r="T26" s="8" t="s">
        <v>6</v>
      </c>
      <c r="U26" s="8" t="s">
        <v>242</v>
      </c>
      <c r="W26" s="8" t="s">
        <v>242</v>
      </c>
      <c r="AF26" s="8" t="s">
        <v>242</v>
      </c>
      <c r="AK26" s="8" t="s">
        <v>244</v>
      </c>
      <c r="AL26" s="8" t="s">
        <v>244</v>
      </c>
      <c r="AN26" s="8" t="s">
        <v>244</v>
      </c>
      <c r="AZ26" s="8" t="s">
        <v>385</v>
      </c>
      <c r="BA26" s="8" t="s">
        <v>702</v>
      </c>
      <c r="BC26" s="8" t="s">
        <v>703</v>
      </c>
      <c r="BD26" s="8" t="s">
        <v>704</v>
      </c>
      <c r="BE26" s="8" t="s">
        <v>705</v>
      </c>
      <c r="BH26" s="8" t="s">
        <v>706</v>
      </c>
      <c r="BI26" s="8" t="s">
        <v>7</v>
      </c>
      <c r="BJ26" s="8" t="s">
        <v>707</v>
      </c>
      <c r="BK26" s="8" t="s">
        <v>298</v>
      </c>
      <c r="BL26" s="8" t="s">
        <v>8</v>
      </c>
      <c r="BM26" s="8" t="s">
        <v>280</v>
      </c>
      <c r="BN26" s="8" t="s">
        <v>323</v>
      </c>
      <c r="BR26" s="8" t="s">
        <v>708</v>
      </c>
      <c r="BS26" s="8" t="s">
        <v>374</v>
      </c>
      <c r="BT26" s="8" t="s">
        <v>260</v>
      </c>
      <c r="BU26" s="8" t="s">
        <v>260</v>
      </c>
      <c r="BV26" s="8" t="s">
        <v>9</v>
      </c>
      <c r="BW26" s="8" t="s">
        <v>260</v>
      </c>
      <c r="BX26" s="8" t="s">
        <v>260</v>
      </c>
      <c r="BY26" s="8" t="s">
        <v>260</v>
      </c>
      <c r="BZ26" s="8" t="s">
        <v>260</v>
      </c>
      <c r="CA26" s="8" t="s">
        <v>260</v>
      </c>
      <c r="CB26" s="8" t="s">
        <v>262</v>
      </c>
      <c r="CC26" s="8" t="s">
        <v>709</v>
      </c>
      <c r="CD26" s="8" t="s">
        <v>431</v>
      </c>
      <c r="CE26" s="8" t="s">
        <v>710</v>
      </c>
      <c r="CG26" s="8" t="s">
        <v>711</v>
      </c>
      <c r="CH26" s="16" t="s">
        <v>732</v>
      </c>
      <c r="CI26" s="8" t="s">
        <v>712</v>
      </c>
    </row>
    <row r="27" spans="1:88" ht="19.5" customHeight="1">
      <c r="A27" s="8" t="s">
        <v>713</v>
      </c>
      <c r="B27" s="8" t="s">
        <v>4</v>
      </c>
      <c r="C27" s="8" t="s">
        <v>714</v>
      </c>
      <c r="D27" s="8" t="s">
        <v>715</v>
      </c>
      <c r="E27" t="s">
        <v>733</v>
      </c>
      <c r="F27" s="8" t="s">
        <v>716</v>
      </c>
      <c r="G27" s="8" t="s">
        <v>717</v>
      </c>
      <c r="H27" s="8" t="s">
        <v>718</v>
      </c>
      <c r="I27" s="8" t="s">
        <v>580</v>
      </c>
      <c r="J27" s="8" t="s">
        <v>244</v>
      </c>
      <c r="L27" s="8" t="s">
        <v>244</v>
      </c>
      <c r="O27" s="8" t="s">
        <v>6</v>
      </c>
      <c r="P27" s="8" t="s">
        <v>244</v>
      </c>
      <c r="Q27" s="8" t="s">
        <v>244</v>
      </c>
      <c r="R27" s="8" t="s">
        <v>244</v>
      </c>
      <c r="S27" s="8" t="s">
        <v>6</v>
      </c>
      <c r="T27" s="8" t="s">
        <v>244</v>
      </c>
      <c r="U27" s="8" t="s">
        <v>244</v>
      </c>
      <c r="V27" s="8" t="s">
        <v>6</v>
      </c>
      <c r="W27" s="8" t="s">
        <v>6</v>
      </c>
      <c r="X27" s="8" t="s">
        <v>6</v>
      </c>
      <c r="Z27" s="8" t="s">
        <v>244</v>
      </c>
      <c r="AA27" s="8" t="s">
        <v>6</v>
      </c>
      <c r="AD27" s="8" t="s">
        <v>6</v>
      </c>
      <c r="AE27" s="8" t="s">
        <v>6</v>
      </c>
      <c r="AF27" s="8" t="s">
        <v>6</v>
      </c>
      <c r="AG27" s="8" t="s">
        <v>244</v>
      </c>
      <c r="AH27" s="8" t="s">
        <v>6</v>
      </c>
      <c r="AK27" s="8" t="s">
        <v>244</v>
      </c>
      <c r="AL27" s="8" t="s">
        <v>6</v>
      </c>
      <c r="AN27" s="8" t="s">
        <v>6</v>
      </c>
      <c r="AZ27" s="8" t="s">
        <v>385</v>
      </c>
      <c r="BA27" s="8" t="s">
        <v>719</v>
      </c>
      <c r="BC27" s="8" t="s">
        <v>720</v>
      </c>
      <c r="BD27" s="8" t="s">
        <v>721</v>
      </c>
      <c r="BH27" s="8" t="s">
        <v>722</v>
      </c>
      <c r="BI27" s="8" t="s">
        <v>7</v>
      </c>
      <c r="BJ27" s="8" t="s">
        <v>723</v>
      </c>
      <c r="BL27" s="8" t="s">
        <v>8</v>
      </c>
      <c r="BM27" s="8" t="s">
        <v>256</v>
      </c>
      <c r="BN27" s="8" t="s">
        <v>299</v>
      </c>
      <c r="BP27" s="8" t="s">
        <v>724</v>
      </c>
      <c r="BQ27" s="8" t="s">
        <v>724</v>
      </c>
      <c r="BR27" s="8" t="s">
        <v>725</v>
      </c>
      <c r="BS27" s="8" t="s">
        <v>374</v>
      </c>
      <c r="BT27" s="8" t="s">
        <v>260</v>
      </c>
      <c r="BU27" s="8" t="s">
        <v>260</v>
      </c>
      <c r="BV27" s="8" t="s">
        <v>9</v>
      </c>
      <c r="BW27" s="8" t="s">
        <v>260</v>
      </c>
      <c r="BX27" s="8" t="s">
        <v>261</v>
      </c>
      <c r="BY27" s="8" t="s">
        <v>9</v>
      </c>
      <c r="BZ27" s="8" t="s">
        <v>260</v>
      </c>
      <c r="CA27" s="8" t="s">
        <v>260</v>
      </c>
      <c r="CB27" s="8" t="s">
        <v>262</v>
      </c>
      <c r="CC27" s="8" t="s">
        <v>726</v>
      </c>
      <c r="CD27" s="8" t="s">
        <v>727</v>
      </c>
      <c r="CE27" s="8" t="s">
        <v>728</v>
      </c>
      <c r="CF27" s="8" t="s">
        <v>729</v>
      </c>
      <c r="CG27" s="8" t="s">
        <v>730</v>
      </c>
      <c r="CH27" s="16" t="s">
        <v>734</v>
      </c>
      <c r="CI27" t="s">
        <v>1140</v>
      </c>
    </row>
    <row r="28" spans="1:88" ht="19.5" customHeight="1">
      <c r="A28" s="8" t="s">
        <v>735</v>
      </c>
      <c r="B28" s="8" t="s">
        <v>4</v>
      </c>
      <c r="C28" s="8" t="s">
        <v>736</v>
      </c>
      <c r="D28" s="8" t="s">
        <v>737</v>
      </c>
      <c r="E28" t="s">
        <v>773</v>
      </c>
      <c r="F28" s="8" t="s">
        <v>738</v>
      </c>
      <c r="G28" s="8" t="s">
        <v>739</v>
      </c>
      <c r="H28" s="8" t="s">
        <v>314</v>
      </c>
      <c r="I28" s="8" t="s">
        <v>740</v>
      </c>
      <c r="J28" s="8" t="s">
        <v>242</v>
      </c>
      <c r="L28" s="8" t="s">
        <v>242</v>
      </c>
      <c r="O28" s="8" t="s">
        <v>6</v>
      </c>
      <c r="P28" s="8" t="s">
        <v>243</v>
      </c>
      <c r="Q28" s="8" t="s">
        <v>242</v>
      </c>
      <c r="R28" s="8" t="s">
        <v>242</v>
      </c>
      <c r="S28" s="8" t="s">
        <v>244</v>
      </c>
      <c r="T28" s="8" t="s">
        <v>242</v>
      </c>
      <c r="U28" s="8" t="s">
        <v>244</v>
      </c>
      <c r="V28" s="8" t="s">
        <v>244</v>
      </c>
      <c r="Z28" s="8" t="s">
        <v>244</v>
      </c>
      <c r="AK28" s="8" t="s">
        <v>244</v>
      </c>
      <c r="AN28" s="8" t="s">
        <v>244</v>
      </c>
      <c r="AZ28" s="8" t="s">
        <v>292</v>
      </c>
      <c r="BA28" s="8" t="s">
        <v>741</v>
      </c>
      <c r="BC28" s="8" t="s">
        <v>742</v>
      </c>
      <c r="BD28" s="8" t="s">
        <v>743</v>
      </c>
      <c r="BE28" s="8" t="s">
        <v>744</v>
      </c>
      <c r="BH28" s="8" t="s">
        <v>745</v>
      </c>
      <c r="BI28" s="8" t="s">
        <v>7</v>
      </c>
      <c r="BJ28" s="8" t="s">
        <v>746</v>
      </c>
      <c r="BK28" s="8" t="s">
        <v>298</v>
      </c>
      <c r="BL28" s="8" t="s">
        <v>8</v>
      </c>
      <c r="BM28" s="8" t="s">
        <v>747</v>
      </c>
      <c r="BN28" s="8" t="s">
        <v>323</v>
      </c>
      <c r="BP28" s="8" t="s">
        <v>748</v>
      </c>
      <c r="BQ28" s="8" t="s">
        <v>749</v>
      </c>
      <c r="BR28" s="8" t="s">
        <v>750</v>
      </c>
      <c r="BS28" s="8" t="s">
        <v>302</v>
      </c>
      <c r="BT28" s="8" t="s">
        <v>260</v>
      </c>
      <c r="BU28" s="8" t="s">
        <v>260</v>
      </c>
      <c r="BV28" s="8" t="s">
        <v>261</v>
      </c>
      <c r="BW28" s="8" t="s">
        <v>260</v>
      </c>
      <c r="BX28" s="8" t="s">
        <v>260</v>
      </c>
      <c r="BY28" s="8" t="s">
        <v>9</v>
      </c>
      <c r="BZ28" s="8" t="s">
        <v>260</v>
      </c>
      <c r="CA28" s="8" t="s">
        <v>261</v>
      </c>
      <c r="CB28" s="8" t="s">
        <v>262</v>
      </c>
      <c r="CC28" s="8" t="s">
        <v>327</v>
      </c>
      <c r="CD28" s="8" t="s">
        <v>751</v>
      </c>
      <c r="CE28" s="8" t="s">
        <v>752</v>
      </c>
      <c r="CG28" s="8" t="s">
        <v>753</v>
      </c>
      <c r="CH28" s="16" t="s">
        <v>774</v>
      </c>
      <c r="CI28" s="8" t="s">
        <v>754</v>
      </c>
    </row>
    <row r="29" spans="1:88" ht="19.5" customHeight="1">
      <c r="A29" s="8" t="s">
        <v>755</v>
      </c>
      <c r="B29" s="8" t="s">
        <v>4</v>
      </c>
      <c r="C29" s="8" t="s">
        <v>756</v>
      </c>
      <c r="D29" s="8" t="s">
        <v>757</v>
      </c>
      <c r="E29" t="s">
        <v>775</v>
      </c>
      <c r="F29" s="8" t="s">
        <v>758</v>
      </c>
      <c r="G29" s="8" t="s">
        <v>437</v>
      </c>
      <c r="H29" s="8" t="s">
        <v>314</v>
      </c>
      <c r="I29" s="8" t="s">
        <v>508</v>
      </c>
      <c r="J29" s="8" t="s">
        <v>243</v>
      </c>
      <c r="L29" s="8" t="s">
        <v>243</v>
      </c>
      <c r="O29" s="8" t="s">
        <v>244</v>
      </c>
      <c r="P29" s="8" t="s">
        <v>243</v>
      </c>
      <c r="Q29" s="8" t="s">
        <v>243</v>
      </c>
      <c r="R29" s="8" t="s">
        <v>243</v>
      </c>
      <c r="T29" s="8" t="s">
        <v>242</v>
      </c>
      <c r="U29" s="8" t="s">
        <v>243</v>
      </c>
      <c r="W29" s="8" t="s">
        <v>242</v>
      </c>
      <c r="AI29" s="8" t="s">
        <v>242</v>
      </c>
      <c r="AK29" s="8" t="s">
        <v>243</v>
      </c>
      <c r="AY29" s="8" t="s">
        <v>759</v>
      </c>
      <c r="AZ29" s="8" t="s">
        <v>292</v>
      </c>
      <c r="BA29" s="8" t="s">
        <v>760</v>
      </c>
      <c r="BB29" s="8" t="s">
        <v>761</v>
      </c>
      <c r="BC29" s="8" t="s">
        <v>762</v>
      </c>
      <c r="BD29" s="8" t="s">
        <v>763</v>
      </c>
      <c r="BE29" s="8" t="s">
        <v>526</v>
      </c>
      <c r="BF29" s="8" t="s">
        <v>526</v>
      </c>
      <c r="BG29" s="8" t="s">
        <v>764</v>
      </c>
      <c r="BH29" s="8" t="s">
        <v>765</v>
      </c>
      <c r="BI29" s="8" t="s">
        <v>691</v>
      </c>
      <c r="BO29" s="8" t="s">
        <v>766</v>
      </c>
      <c r="BR29" s="8" t="s">
        <v>767</v>
      </c>
      <c r="BS29" s="8" t="s">
        <v>374</v>
      </c>
      <c r="BT29" s="8" t="s">
        <v>9</v>
      </c>
      <c r="BU29" s="8" t="s">
        <v>9</v>
      </c>
      <c r="BV29" s="8" t="s">
        <v>261</v>
      </c>
      <c r="BW29" s="8" t="s">
        <v>260</v>
      </c>
      <c r="BX29" s="8" t="s">
        <v>260</v>
      </c>
      <c r="BY29" s="8" t="s">
        <v>260</v>
      </c>
      <c r="BZ29" s="8" t="s">
        <v>260</v>
      </c>
      <c r="CA29" s="8" t="s">
        <v>260</v>
      </c>
      <c r="CB29" s="8" t="s">
        <v>262</v>
      </c>
      <c r="CC29" s="8" t="s">
        <v>411</v>
      </c>
      <c r="CD29" s="8" t="s">
        <v>768</v>
      </c>
      <c r="CE29" s="8" t="s">
        <v>769</v>
      </c>
      <c r="CG29" s="8" t="s">
        <v>770</v>
      </c>
      <c r="CH29" s="16" t="s">
        <v>776</v>
      </c>
      <c r="CI29" s="8" t="s">
        <v>771</v>
      </c>
      <c r="CJ29" s="8" t="s">
        <v>772</v>
      </c>
    </row>
    <row r="30" spans="1:88" s="19" customFormat="1" ht="19.5" customHeight="1">
      <c r="A30" s="19" t="s">
        <v>777</v>
      </c>
      <c r="B30" s="19" t="s">
        <v>4</v>
      </c>
      <c r="C30" s="19" t="s">
        <v>778</v>
      </c>
      <c r="D30" s="19" t="s">
        <v>779</v>
      </c>
      <c r="E30" t="s">
        <v>1386</v>
      </c>
      <c r="F30" s="19" t="s">
        <v>1385</v>
      </c>
      <c r="G30" s="19" t="s">
        <v>780</v>
      </c>
      <c r="H30" s="19" t="s">
        <v>274</v>
      </c>
      <c r="I30" s="19" t="s">
        <v>404</v>
      </c>
      <c r="J30" s="19" t="s">
        <v>241</v>
      </c>
      <c r="L30" s="19" t="s">
        <v>241</v>
      </c>
      <c r="O30" s="19" t="s">
        <v>244</v>
      </c>
      <c r="P30" s="19" t="s">
        <v>243</v>
      </c>
      <c r="Q30" s="19" t="s">
        <v>243</v>
      </c>
      <c r="R30" s="19" t="s">
        <v>243</v>
      </c>
      <c r="T30" s="19" t="s">
        <v>242</v>
      </c>
      <c r="V30" s="19" t="s">
        <v>244</v>
      </c>
      <c r="W30" s="19" t="s">
        <v>242</v>
      </c>
      <c r="X30" s="19" t="s">
        <v>244</v>
      </c>
      <c r="Y30" s="19" t="s">
        <v>244</v>
      </c>
      <c r="Z30" s="19" t="s">
        <v>244</v>
      </c>
      <c r="AA30" s="19" t="s">
        <v>242</v>
      </c>
      <c r="AB30" s="19" t="s">
        <v>1387</v>
      </c>
      <c r="AC30" s="19" t="s">
        <v>1388</v>
      </c>
      <c r="AE30" s="19" t="s">
        <v>6</v>
      </c>
      <c r="AF30" s="19" t="s">
        <v>242</v>
      </c>
      <c r="AG30" s="19" t="s">
        <v>243</v>
      </c>
      <c r="AH30" s="19" t="s">
        <v>242</v>
      </c>
      <c r="AI30" s="19" t="s">
        <v>242</v>
      </c>
      <c r="AK30" s="19" t="s">
        <v>242</v>
      </c>
      <c r="AL30" s="19" t="s">
        <v>242</v>
      </c>
      <c r="AN30" s="19" t="s">
        <v>242</v>
      </c>
      <c r="AO30" s="19" t="s">
        <v>1388</v>
      </c>
      <c r="AP30" s="19" t="s">
        <v>243</v>
      </c>
      <c r="AR30" s="19" t="s">
        <v>242</v>
      </c>
      <c r="AT30" s="19" t="s">
        <v>1387</v>
      </c>
      <c r="AZ30" s="19" t="s">
        <v>276</v>
      </c>
      <c r="BA30" s="19" t="s">
        <v>1389</v>
      </c>
      <c r="BC30" s="19" t="s">
        <v>781</v>
      </c>
      <c r="BF30" s="19" t="s">
        <v>782</v>
      </c>
      <c r="BH30" s="19" t="s">
        <v>1390</v>
      </c>
      <c r="BI30" s="19" t="s">
        <v>7</v>
      </c>
      <c r="BJ30" s="19" t="s">
        <v>1391</v>
      </c>
      <c r="BK30" s="19" t="s">
        <v>298</v>
      </c>
      <c r="BL30" s="19" t="s">
        <v>8</v>
      </c>
      <c r="BM30" s="19" t="s">
        <v>280</v>
      </c>
      <c r="BN30" s="19" t="s">
        <v>323</v>
      </c>
      <c r="BP30" s="19" t="s">
        <v>783</v>
      </c>
      <c r="BQ30" s="19" t="s">
        <v>1394</v>
      </c>
      <c r="BR30" s="19" t="s">
        <v>460</v>
      </c>
      <c r="BS30" s="19" t="s">
        <v>374</v>
      </c>
      <c r="BT30" s="19" t="s">
        <v>9</v>
      </c>
      <c r="BU30" s="19" t="s">
        <v>9</v>
      </c>
      <c r="BV30" s="19" t="s">
        <v>9</v>
      </c>
      <c r="BX30" s="19" t="s">
        <v>1395</v>
      </c>
      <c r="BY30" s="19" t="s">
        <v>260</v>
      </c>
      <c r="BZ30" s="19" t="s">
        <v>260</v>
      </c>
      <c r="CA30" s="19" t="s">
        <v>260</v>
      </c>
      <c r="CB30" s="19" t="s">
        <v>262</v>
      </c>
      <c r="CC30" s="19" t="s">
        <v>1393</v>
      </c>
      <c r="CD30" s="19" t="s">
        <v>1392</v>
      </c>
      <c r="CE30" s="19" t="s">
        <v>265</v>
      </c>
      <c r="CG30" s="19" t="s">
        <v>1396</v>
      </c>
      <c r="CH30" s="20" t="s">
        <v>785</v>
      </c>
      <c r="CI30" s="19" t="s">
        <v>784</v>
      </c>
    </row>
    <row r="31" spans="1:88" ht="19.5" customHeight="1">
      <c r="A31" s="8" t="s">
        <v>786</v>
      </c>
      <c r="B31" s="8" t="s">
        <v>4</v>
      </c>
      <c r="C31" s="8" t="s">
        <v>787</v>
      </c>
      <c r="D31" s="8" t="s">
        <v>788</v>
      </c>
      <c r="E31" s="8" t="s">
        <v>789</v>
      </c>
      <c r="F31" s="8" t="s">
        <v>790</v>
      </c>
      <c r="G31" s="8" t="s">
        <v>791</v>
      </c>
      <c r="H31" s="8" t="s">
        <v>274</v>
      </c>
      <c r="I31" s="8" t="s">
        <v>580</v>
      </c>
      <c r="J31" s="8" t="s">
        <v>241</v>
      </c>
      <c r="L31" s="8" t="s">
        <v>242</v>
      </c>
      <c r="O31" s="8" t="s">
        <v>244</v>
      </c>
      <c r="P31" s="8" t="s">
        <v>243</v>
      </c>
      <c r="Q31" s="8" t="s">
        <v>242</v>
      </c>
      <c r="R31" s="8" t="s">
        <v>242</v>
      </c>
      <c r="S31" s="8" t="s">
        <v>244</v>
      </c>
      <c r="T31" s="8" t="s">
        <v>242</v>
      </c>
      <c r="U31" s="8" t="s">
        <v>243</v>
      </c>
      <c r="V31" s="8" t="s">
        <v>244</v>
      </c>
      <c r="W31" s="8" t="s">
        <v>244</v>
      </c>
      <c r="X31" s="8" t="s">
        <v>244</v>
      </c>
      <c r="Y31" s="8" t="s">
        <v>244</v>
      </c>
      <c r="Z31" s="8" t="s">
        <v>244</v>
      </c>
      <c r="AA31" s="8" t="s">
        <v>244</v>
      </c>
      <c r="AB31" s="8" t="s">
        <v>244</v>
      </c>
      <c r="AC31" s="8" t="s">
        <v>244</v>
      </c>
      <c r="AF31" s="8" t="s">
        <v>244</v>
      </c>
      <c r="AG31" s="8" t="s">
        <v>243</v>
      </c>
      <c r="AH31" s="8" t="s">
        <v>242</v>
      </c>
      <c r="AI31" s="8" t="s">
        <v>244</v>
      </c>
      <c r="AK31" s="8" t="s">
        <v>242</v>
      </c>
      <c r="AL31" s="8" t="s">
        <v>242</v>
      </c>
      <c r="AN31" s="8" t="s">
        <v>244</v>
      </c>
      <c r="AR31" s="8" t="s">
        <v>242</v>
      </c>
      <c r="AZ31" s="8" t="s">
        <v>292</v>
      </c>
      <c r="BA31" s="8" t="s">
        <v>792</v>
      </c>
      <c r="BC31" s="8" t="s">
        <v>793</v>
      </c>
      <c r="BD31" s="8" t="s">
        <v>794</v>
      </c>
      <c r="BH31" s="8" t="s">
        <v>745</v>
      </c>
      <c r="BI31" s="8" t="s">
        <v>7</v>
      </c>
      <c r="BJ31" s="8" t="s">
        <v>795</v>
      </c>
      <c r="BK31" s="8" t="s">
        <v>298</v>
      </c>
      <c r="BL31" s="8" t="s">
        <v>8</v>
      </c>
      <c r="BM31" s="8" t="s">
        <v>427</v>
      </c>
      <c r="BN31" s="8" t="s">
        <v>299</v>
      </c>
      <c r="BP31" s="8" t="s">
        <v>796</v>
      </c>
      <c r="BQ31" s="8" t="s">
        <v>797</v>
      </c>
      <c r="BR31" s="8" t="s">
        <v>798</v>
      </c>
      <c r="BS31" s="8" t="s">
        <v>302</v>
      </c>
      <c r="BT31" s="8" t="s">
        <v>260</v>
      </c>
      <c r="BU31" s="8" t="s">
        <v>260</v>
      </c>
      <c r="BV31" s="8" t="s">
        <v>261</v>
      </c>
      <c r="BW31" s="8" t="s">
        <v>260</v>
      </c>
      <c r="BX31" s="8" t="s">
        <v>260</v>
      </c>
      <c r="BY31" s="8" t="s">
        <v>9</v>
      </c>
      <c r="BZ31" s="8" t="s">
        <v>9</v>
      </c>
      <c r="CA31" s="8" t="s">
        <v>261</v>
      </c>
      <c r="CB31" s="8" t="s">
        <v>262</v>
      </c>
      <c r="CC31" s="8" t="s">
        <v>799</v>
      </c>
      <c r="CD31" s="8" t="s">
        <v>800</v>
      </c>
      <c r="CE31" s="8" t="s">
        <v>801</v>
      </c>
      <c r="CF31" s="8" t="s">
        <v>802</v>
      </c>
      <c r="CG31" s="8" t="s">
        <v>803</v>
      </c>
      <c r="CH31" s="16" t="s">
        <v>806</v>
      </c>
      <c r="CI31" s="8" t="s">
        <v>804</v>
      </c>
      <c r="CJ31" s="8" t="s">
        <v>805</v>
      </c>
    </row>
    <row r="32" spans="1:88" customFormat="1" ht="19.5" customHeight="1">
      <c r="A32" t="s">
        <v>830</v>
      </c>
      <c r="B32" t="s">
        <v>4</v>
      </c>
      <c r="C32" t="s">
        <v>831</v>
      </c>
      <c r="D32" t="s">
        <v>832</v>
      </c>
      <c r="E32" t="s">
        <v>833</v>
      </c>
      <c r="F32" t="s">
        <v>834</v>
      </c>
      <c r="G32" t="s">
        <v>835</v>
      </c>
      <c r="H32" t="s">
        <v>367</v>
      </c>
      <c r="I32" t="s">
        <v>275</v>
      </c>
      <c r="J32" t="s">
        <v>243</v>
      </c>
      <c r="L32" t="s">
        <v>243</v>
      </c>
      <c r="P32" t="s">
        <v>243</v>
      </c>
      <c r="Q32" t="s">
        <v>242</v>
      </c>
      <c r="R32" t="s">
        <v>243</v>
      </c>
      <c r="T32" t="s">
        <v>244</v>
      </c>
      <c r="U32" t="s">
        <v>243</v>
      </c>
      <c r="V32" t="s">
        <v>244</v>
      </c>
      <c r="W32" t="s">
        <v>244</v>
      </c>
      <c r="AA32" t="s">
        <v>244</v>
      </c>
      <c r="AG32" t="s">
        <v>243</v>
      </c>
      <c r="AK32" t="s">
        <v>242</v>
      </c>
      <c r="AL32" t="s">
        <v>242</v>
      </c>
      <c r="AY32" t="s">
        <v>836</v>
      </c>
      <c r="AZ32" t="s">
        <v>292</v>
      </c>
      <c r="BA32" s="15" t="s">
        <v>837</v>
      </c>
      <c r="BB32" t="s">
        <v>838</v>
      </c>
      <c r="BC32" t="s">
        <v>839</v>
      </c>
      <c r="BH32" t="s">
        <v>840</v>
      </c>
      <c r="BI32" t="s">
        <v>7</v>
      </c>
      <c r="BJ32" t="s">
        <v>841</v>
      </c>
      <c r="BK32" t="s">
        <v>298</v>
      </c>
      <c r="BL32" t="s">
        <v>8</v>
      </c>
      <c r="BM32" t="s">
        <v>256</v>
      </c>
      <c r="BN32" t="s">
        <v>299</v>
      </c>
      <c r="BP32" t="s">
        <v>842</v>
      </c>
      <c r="BQ32" t="s">
        <v>843</v>
      </c>
      <c r="BR32" t="s">
        <v>844</v>
      </c>
      <c r="BS32" t="s">
        <v>374</v>
      </c>
      <c r="BT32" s="21" t="s">
        <v>1423</v>
      </c>
      <c r="BU32" s="21" t="s">
        <v>1423</v>
      </c>
      <c r="BV32" t="s">
        <v>261</v>
      </c>
      <c r="BW32" t="s">
        <v>260</v>
      </c>
      <c r="BX32" t="s">
        <v>260</v>
      </c>
      <c r="BY32" t="s">
        <v>261</v>
      </c>
      <c r="BZ32" t="s">
        <v>9</v>
      </c>
      <c r="CA32" t="s">
        <v>260</v>
      </c>
      <c r="CB32" t="s">
        <v>262</v>
      </c>
      <c r="CC32" t="s">
        <v>411</v>
      </c>
      <c r="CD32" t="s">
        <v>845</v>
      </c>
      <c r="CE32" t="s">
        <v>846</v>
      </c>
      <c r="CG32" t="s">
        <v>330</v>
      </c>
      <c r="CH32" t="s">
        <v>848</v>
      </c>
      <c r="CI32" t="s">
        <v>847</v>
      </c>
    </row>
    <row r="33" spans="1:94" ht="19.5" customHeight="1">
      <c r="A33" s="8" t="s">
        <v>849</v>
      </c>
      <c r="B33" s="8" t="s">
        <v>4</v>
      </c>
      <c r="C33" s="8" t="s">
        <v>850</v>
      </c>
      <c r="D33" s="8" t="s">
        <v>1434</v>
      </c>
      <c r="E33" s="8" t="s">
        <v>851</v>
      </c>
      <c r="F33" s="8" t="s">
        <v>1435</v>
      </c>
      <c r="G33" s="8" t="s">
        <v>852</v>
      </c>
      <c r="H33" s="8" t="s">
        <v>853</v>
      </c>
      <c r="I33" s="8" t="s">
        <v>508</v>
      </c>
      <c r="J33" s="8" t="s">
        <v>243</v>
      </c>
      <c r="K33" s="8" t="s">
        <v>241</v>
      </c>
      <c r="L33" s="8" t="s">
        <v>243</v>
      </c>
      <c r="M33" s="8" t="s">
        <v>241</v>
      </c>
      <c r="N33" s="8" t="s">
        <v>241</v>
      </c>
      <c r="O33" s="8" t="s">
        <v>244</v>
      </c>
      <c r="P33" s="8" t="s">
        <v>243</v>
      </c>
      <c r="Q33" s="8" t="s">
        <v>242</v>
      </c>
      <c r="R33" s="8" t="s">
        <v>242</v>
      </c>
      <c r="T33" s="8" t="s">
        <v>244</v>
      </c>
      <c r="U33" s="8" t="s">
        <v>242</v>
      </c>
      <c r="V33" s="8" t="s">
        <v>244</v>
      </c>
      <c r="W33" s="8" t="s">
        <v>244</v>
      </c>
      <c r="X33" s="8" t="s">
        <v>244</v>
      </c>
      <c r="Y33" s="8" t="s">
        <v>6</v>
      </c>
      <c r="Z33" s="8" t="s">
        <v>244</v>
      </c>
      <c r="AA33" s="8" t="s">
        <v>6</v>
      </c>
      <c r="AB33" s="8" t="s">
        <v>244</v>
      </c>
      <c r="AC33" s="8" t="s">
        <v>244</v>
      </c>
      <c r="AD33" s="8" t="s">
        <v>6</v>
      </c>
      <c r="AE33" s="8" t="s">
        <v>6</v>
      </c>
      <c r="AF33" s="8" t="s">
        <v>244</v>
      </c>
      <c r="AG33" s="8" t="s">
        <v>244</v>
      </c>
      <c r="AK33" s="8" t="s">
        <v>244</v>
      </c>
      <c r="AL33" s="8" t="s">
        <v>244</v>
      </c>
      <c r="AN33" s="8" t="s">
        <v>244</v>
      </c>
      <c r="AO33" s="8" t="s">
        <v>6</v>
      </c>
      <c r="AP33" s="8" t="s">
        <v>6</v>
      </c>
      <c r="AQ33" s="8" t="s">
        <v>6</v>
      </c>
      <c r="AR33" s="8" t="s">
        <v>242</v>
      </c>
      <c r="AS33" s="8" t="s">
        <v>6</v>
      </c>
      <c r="AT33" s="8" t="s">
        <v>6</v>
      </c>
      <c r="AZ33" s="8" t="s">
        <v>245</v>
      </c>
      <c r="BA33" s="8" t="s">
        <v>854</v>
      </c>
      <c r="BC33" s="8" t="s">
        <v>855</v>
      </c>
      <c r="BD33" s="8" t="s">
        <v>856</v>
      </c>
      <c r="BH33" s="8" t="s">
        <v>857</v>
      </c>
      <c r="BI33" s="8" t="s">
        <v>7</v>
      </c>
      <c r="BJ33" s="8" t="s">
        <v>858</v>
      </c>
      <c r="BK33" s="8" t="s">
        <v>859</v>
      </c>
      <c r="BL33" s="8" t="s">
        <v>279</v>
      </c>
      <c r="BM33" s="8" t="s">
        <v>256</v>
      </c>
      <c r="BN33" s="8" t="s">
        <v>299</v>
      </c>
      <c r="BR33" s="8" t="s">
        <v>860</v>
      </c>
      <c r="BS33" s="8" t="s">
        <v>374</v>
      </c>
      <c r="BT33" s="8" t="s">
        <v>261</v>
      </c>
      <c r="BU33" s="8" t="s">
        <v>261</v>
      </c>
      <c r="BV33" s="8" t="s">
        <v>260</v>
      </c>
      <c r="BW33" s="8" t="s">
        <v>260</v>
      </c>
      <c r="BX33" s="8" t="s">
        <v>9</v>
      </c>
      <c r="BY33" s="8" t="s">
        <v>9</v>
      </c>
      <c r="BZ33" s="8" t="s">
        <v>261</v>
      </c>
      <c r="CA33" s="8" t="s">
        <v>261</v>
      </c>
      <c r="CB33" s="8" t="s">
        <v>262</v>
      </c>
      <c r="CC33" s="8" t="s">
        <v>861</v>
      </c>
      <c r="CD33" s="8" t="s">
        <v>862</v>
      </c>
      <c r="CE33" s="8" t="s">
        <v>863</v>
      </c>
      <c r="CG33" s="8" t="s">
        <v>1434</v>
      </c>
      <c r="CH33" s="16" t="s">
        <v>864</v>
      </c>
      <c r="CI33" t="s">
        <v>1018</v>
      </c>
    </row>
    <row r="34" spans="1:94" ht="19.5" customHeight="1">
      <c r="A34" s="8" t="s">
        <v>865</v>
      </c>
      <c r="B34" s="8" t="s">
        <v>4</v>
      </c>
      <c r="C34" s="8" t="s">
        <v>417</v>
      </c>
      <c r="D34" s="8" t="s">
        <v>1523</v>
      </c>
      <c r="E34" s="8" t="s">
        <v>1524</v>
      </c>
      <c r="F34" s="8" t="s">
        <v>866</v>
      </c>
      <c r="G34" s="8" t="s">
        <v>867</v>
      </c>
      <c r="H34" s="8" t="s">
        <v>868</v>
      </c>
      <c r="I34" s="8" t="s">
        <v>869</v>
      </c>
      <c r="K34" s="8" t="s">
        <v>242</v>
      </c>
      <c r="M34" s="8" t="s">
        <v>242</v>
      </c>
      <c r="N34" s="8" t="s">
        <v>242</v>
      </c>
      <c r="O34" s="8" t="s">
        <v>242</v>
      </c>
      <c r="P34" s="8" t="s">
        <v>242</v>
      </c>
      <c r="Q34" s="8" t="s">
        <v>242</v>
      </c>
      <c r="R34" s="8" t="s">
        <v>242</v>
      </c>
      <c r="T34" s="8" t="s">
        <v>242</v>
      </c>
      <c r="U34" s="8" t="s">
        <v>242</v>
      </c>
      <c r="V34" s="8" t="s">
        <v>242</v>
      </c>
      <c r="W34" s="8" t="s">
        <v>242</v>
      </c>
      <c r="X34" s="8" t="s">
        <v>242</v>
      </c>
      <c r="Y34" s="8" t="s">
        <v>241</v>
      </c>
      <c r="Z34" s="8" t="s">
        <v>242</v>
      </c>
      <c r="AA34" s="8" t="s">
        <v>242</v>
      </c>
      <c r="AB34" s="8" t="s">
        <v>242</v>
      </c>
      <c r="AC34" s="8" t="s">
        <v>242</v>
      </c>
      <c r="AD34" s="8" t="s">
        <v>242</v>
      </c>
      <c r="AE34" s="8" t="s">
        <v>242</v>
      </c>
      <c r="AF34" s="8" t="s">
        <v>242</v>
      </c>
      <c r="AG34" s="8" t="s">
        <v>241</v>
      </c>
      <c r="AH34" s="8" t="s">
        <v>242</v>
      </c>
      <c r="AK34" s="8" t="s">
        <v>244</v>
      </c>
      <c r="AL34" s="8" t="s">
        <v>244</v>
      </c>
      <c r="AM34" s="8" t="s">
        <v>242</v>
      </c>
      <c r="AN34" s="8" t="s">
        <v>242</v>
      </c>
      <c r="AO34" s="8" t="s">
        <v>242</v>
      </c>
      <c r="AP34" s="8" t="s">
        <v>242</v>
      </c>
      <c r="AQ34" s="8" t="s">
        <v>242</v>
      </c>
      <c r="AR34" s="8" t="s">
        <v>242</v>
      </c>
      <c r="AS34" s="8" t="s">
        <v>244</v>
      </c>
      <c r="AT34" s="8" t="s">
        <v>243</v>
      </c>
      <c r="AX34" s="8" t="s">
        <v>243</v>
      </c>
      <c r="AY34" s="8" t="s">
        <v>870</v>
      </c>
      <c r="AZ34" s="8" t="s">
        <v>871</v>
      </c>
      <c r="BH34" s="8" t="s">
        <v>872</v>
      </c>
      <c r="BI34" s="8" t="s">
        <v>297</v>
      </c>
      <c r="BK34" s="8" t="s">
        <v>298</v>
      </c>
      <c r="BL34" s="8" t="s">
        <v>8</v>
      </c>
      <c r="BM34" s="8" t="s">
        <v>873</v>
      </c>
      <c r="BN34" s="8" t="s">
        <v>299</v>
      </c>
      <c r="BP34" s="8" t="s">
        <v>874</v>
      </c>
      <c r="BQ34" s="8" t="s">
        <v>874</v>
      </c>
      <c r="BR34" s="8" t="s">
        <v>875</v>
      </c>
      <c r="BS34" s="8" t="s">
        <v>302</v>
      </c>
      <c r="BT34" s="8" t="s">
        <v>260</v>
      </c>
      <c r="BU34" s="8" t="s">
        <v>260</v>
      </c>
      <c r="BV34" s="8" t="s">
        <v>260</v>
      </c>
      <c r="BW34" s="8" t="s">
        <v>260</v>
      </c>
      <c r="BX34" s="8" t="s">
        <v>9</v>
      </c>
      <c r="BY34" s="8" t="s">
        <v>9</v>
      </c>
      <c r="BZ34" s="8" t="s">
        <v>9</v>
      </c>
      <c r="CA34" s="8" t="s">
        <v>260</v>
      </c>
      <c r="CB34" s="8" t="s">
        <v>262</v>
      </c>
      <c r="CC34" s="8" t="s">
        <v>327</v>
      </c>
      <c r="CD34" s="8" t="s">
        <v>876</v>
      </c>
      <c r="CG34" s="8" t="s">
        <v>877</v>
      </c>
      <c r="CH34" s="16" t="s">
        <v>913</v>
      </c>
      <c r="CI34" s="8" t="s">
        <v>878</v>
      </c>
    </row>
    <row r="35" spans="1:94" ht="19.5" customHeight="1">
      <c r="A35" s="8" t="s">
        <v>879</v>
      </c>
      <c r="B35" s="8" t="s">
        <v>4</v>
      </c>
      <c r="C35" s="8" t="s">
        <v>880</v>
      </c>
      <c r="D35" s="8" t="s">
        <v>1019</v>
      </c>
      <c r="E35" s="8" t="s">
        <v>881</v>
      </c>
      <c r="F35" s="8" t="s">
        <v>1421</v>
      </c>
      <c r="G35" s="8" t="s">
        <v>882</v>
      </c>
      <c r="H35" s="8" t="s">
        <v>420</v>
      </c>
      <c r="I35" s="8" t="s">
        <v>384</v>
      </c>
      <c r="J35" s="8" t="s">
        <v>241</v>
      </c>
      <c r="K35" s="8" t="s">
        <v>241</v>
      </c>
      <c r="L35" s="8" t="s">
        <v>242</v>
      </c>
      <c r="M35" s="8" t="s">
        <v>241</v>
      </c>
      <c r="N35" s="8" t="s">
        <v>241</v>
      </c>
      <c r="O35" s="8" t="s">
        <v>243</v>
      </c>
      <c r="P35" s="8" t="s">
        <v>243</v>
      </c>
      <c r="R35" s="8" t="s">
        <v>243</v>
      </c>
      <c r="S35" s="8" t="s">
        <v>6</v>
      </c>
      <c r="U35" s="8" t="s">
        <v>244</v>
      </c>
      <c r="V35" s="8" t="s">
        <v>6</v>
      </c>
      <c r="W35" s="8" t="s">
        <v>244</v>
      </c>
      <c r="X35" s="8" t="s">
        <v>244</v>
      </c>
      <c r="Y35" s="8" t="s">
        <v>241</v>
      </c>
      <c r="Z35" s="8" t="s">
        <v>6</v>
      </c>
      <c r="AA35" s="8" t="s">
        <v>241</v>
      </c>
      <c r="AB35" s="8" t="s">
        <v>243</v>
      </c>
      <c r="AC35" s="8" t="s">
        <v>243</v>
      </c>
      <c r="AD35" s="8" t="s">
        <v>6</v>
      </c>
      <c r="AE35" s="8" t="s">
        <v>241</v>
      </c>
      <c r="AF35" s="8" t="s">
        <v>243</v>
      </c>
      <c r="AG35" s="8" t="s">
        <v>241</v>
      </c>
      <c r="AH35" s="8" t="s">
        <v>241</v>
      </c>
      <c r="AI35" s="8" t="s">
        <v>242</v>
      </c>
      <c r="AJ35" s="8" t="s">
        <v>243</v>
      </c>
      <c r="AK35" s="8" t="s">
        <v>244</v>
      </c>
      <c r="AL35" s="8" t="s">
        <v>243</v>
      </c>
      <c r="AN35" s="8" t="s">
        <v>242</v>
      </c>
      <c r="AO35" s="8" t="s">
        <v>243</v>
      </c>
      <c r="AP35" s="8" t="s">
        <v>242</v>
      </c>
      <c r="AR35" s="8" t="s">
        <v>243</v>
      </c>
      <c r="AT35" s="8" t="s">
        <v>243</v>
      </c>
      <c r="AV35" s="8" t="s">
        <v>6</v>
      </c>
      <c r="AX35" s="8" t="s">
        <v>242</v>
      </c>
      <c r="AZ35" s="8" t="s">
        <v>883</v>
      </c>
      <c r="BA35" s="8" t="s">
        <v>884</v>
      </c>
      <c r="BC35" s="8" t="s">
        <v>885</v>
      </c>
      <c r="BF35" s="8" t="s">
        <v>886</v>
      </c>
      <c r="BG35" s="8" t="s">
        <v>352</v>
      </c>
      <c r="BH35" s="8" t="s">
        <v>887</v>
      </c>
      <c r="BI35" s="8" t="s">
        <v>7</v>
      </c>
      <c r="BJ35" s="8" t="s">
        <v>888</v>
      </c>
      <c r="BK35" s="8" t="s">
        <v>298</v>
      </c>
      <c r="BL35" s="8" t="s">
        <v>279</v>
      </c>
      <c r="BM35" s="8" t="s">
        <v>889</v>
      </c>
      <c r="BN35" s="8" t="s">
        <v>299</v>
      </c>
      <c r="BQ35" s="8" t="s">
        <v>890</v>
      </c>
      <c r="BR35" s="8" t="s">
        <v>460</v>
      </c>
      <c r="BS35" s="8" t="s">
        <v>430</v>
      </c>
      <c r="BT35" s="8" t="s">
        <v>9</v>
      </c>
      <c r="BU35" s="8" t="s">
        <v>9</v>
      </c>
      <c r="BV35" s="8" t="s">
        <v>9</v>
      </c>
      <c r="BW35" s="8" t="s">
        <v>260</v>
      </c>
      <c r="BX35" s="8" t="s">
        <v>9</v>
      </c>
      <c r="BY35" s="8" t="s">
        <v>9</v>
      </c>
      <c r="BZ35" s="8" t="s">
        <v>9</v>
      </c>
      <c r="CA35" s="8" t="s">
        <v>9</v>
      </c>
      <c r="CB35" s="8" t="s">
        <v>262</v>
      </c>
      <c r="CC35" s="8" t="s">
        <v>327</v>
      </c>
      <c r="CD35" s="8" t="s">
        <v>891</v>
      </c>
      <c r="CE35" s="8" t="s">
        <v>892</v>
      </c>
      <c r="CG35" s="8" t="s">
        <v>893</v>
      </c>
      <c r="CH35" s="16" t="s">
        <v>914</v>
      </c>
      <c r="CI35" s="8" t="s">
        <v>894</v>
      </c>
    </row>
    <row r="36" spans="1:94" ht="19.5" customHeight="1">
      <c r="A36" s="8" t="s">
        <v>895</v>
      </c>
      <c r="B36" s="8" t="s">
        <v>4</v>
      </c>
      <c r="C36" s="8" t="s">
        <v>896</v>
      </c>
      <c r="D36" s="8" t="s">
        <v>897</v>
      </c>
      <c r="E36" t="s">
        <v>1024</v>
      </c>
      <c r="F36" s="8" t="s">
        <v>898</v>
      </c>
      <c r="G36" s="8" t="s">
        <v>899</v>
      </c>
      <c r="H36" s="8" t="s">
        <v>274</v>
      </c>
      <c r="I36" s="8" t="s">
        <v>508</v>
      </c>
      <c r="J36" s="8" t="s">
        <v>243</v>
      </c>
      <c r="L36" s="8" t="s">
        <v>242</v>
      </c>
      <c r="N36" s="8" t="s">
        <v>243</v>
      </c>
      <c r="O36" s="8" t="s">
        <v>6</v>
      </c>
      <c r="P36" s="8" t="s">
        <v>243</v>
      </c>
      <c r="Q36" s="8" t="s">
        <v>243</v>
      </c>
      <c r="R36" s="8" t="s">
        <v>243</v>
      </c>
      <c r="T36" s="8" t="s">
        <v>244</v>
      </c>
      <c r="U36" s="8" t="s">
        <v>242</v>
      </c>
      <c r="V36" s="8" t="s">
        <v>6</v>
      </c>
      <c r="W36" s="8" t="s">
        <v>244</v>
      </c>
      <c r="Z36" s="8" t="s">
        <v>6</v>
      </c>
      <c r="AA36" s="8" t="s">
        <v>242</v>
      </c>
      <c r="AG36" s="8" t="s">
        <v>242</v>
      </c>
      <c r="AH36" s="8" t="s">
        <v>242</v>
      </c>
      <c r="AI36" s="8" t="s">
        <v>242</v>
      </c>
      <c r="AK36" s="8" t="s">
        <v>242</v>
      </c>
      <c r="AL36" s="8" t="s">
        <v>244</v>
      </c>
      <c r="AR36" s="8" t="s">
        <v>242</v>
      </c>
      <c r="BA36" s="8" t="s">
        <v>900</v>
      </c>
      <c r="BB36" s="8" t="s">
        <v>901</v>
      </c>
      <c r="BC36" s="8" t="s">
        <v>902</v>
      </c>
      <c r="BD36" s="8" t="s">
        <v>903</v>
      </c>
      <c r="BH36" s="8" t="s">
        <v>567</v>
      </c>
      <c r="BI36" s="8" t="s">
        <v>7</v>
      </c>
      <c r="BJ36" s="8" t="s">
        <v>904</v>
      </c>
      <c r="BK36" s="8" t="s">
        <v>298</v>
      </c>
      <c r="BL36" s="8" t="s">
        <v>279</v>
      </c>
      <c r="BM36" s="8" t="s">
        <v>280</v>
      </c>
      <c r="BN36" s="8" t="s">
        <v>323</v>
      </c>
      <c r="BP36" s="8" t="s">
        <v>905</v>
      </c>
      <c r="BR36" s="8" t="s">
        <v>906</v>
      </c>
      <c r="BS36" s="8" t="s">
        <v>907</v>
      </c>
      <c r="BT36" s="8" t="s">
        <v>9</v>
      </c>
      <c r="BU36" s="8" t="s">
        <v>261</v>
      </c>
      <c r="BV36" s="8" t="s">
        <v>9</v>
      </c>
      <c r="BW36" s="8" t="s">
        <v>260</v>
      </c>
      <c r="BX36" s="8" t="s">
        <v>260</v>
      </c>
      <c r="BY36" s="8" t="s">
        <v>260</v>
      </c>
      <c r="BZ36" s="8" t="s">
        <v>260</v>
      </c>
      <c r="CA36" s="8" t="s">
        <v>260</v>
      </c>
      <c r="CB36" s="8" t="s">
        <v>262</v>
      </c>
      <c r="CC36" s="8" t="s">
        <v>327</v>
      </c>
      <c r="CD36" s="8" t="s">
        <v>908</v>
      </c>
      <c r="CE36" s="8" t="s">
        <v>909</v>
      </c>
      <c r="CF36" s="8" t="s">
        <v>910</v>
      </c>
      <c r="CG36" s="8" t="s">
        <v>911</v>
      </c>
      <c r="CH36" s="16" t="s">
        <v>915</v>
      </c>
      <c r="CI36" s="8" t="s">
        <v>912</v>
      </c>
    </row>
    <row r="37" spans="1:94" ht="19.5" customHeight="1">
      <c r="A37" s="8" t="s">
        <v>916</v>
      </c>
      <c r="B37" s="8" t="s">
        <v>4</v>
      </c>
      <c r="C37" s="8" t="s">
        <v>917</v>
      </c>
      <c r="D37" s="8" t="s">
        <v>918</v>
      </c>
      <c r="E37" s="8" t="s">
        <v>919</v>
      </c>
      <c r="F37" s="8" t="s">
        <v>920</v>
      </c>
      <c r="G37" s="8" t="s">
        <v>921</v>
      </c>
      <c r="H37" s="8" t="s">
        <v>922</v>
      </c>
      <c r="I37" s="8" t="s">
        <v>384</v>
      </c>
      <c r="K37" s="8" t="s">
        <v>243</v>
      </c>
      <c r="M37" s="8" t="s">
        <v>243</v>
      </c>
      <c r="N37" s="8" t="s">
        <v>243</v>
      </c>
      <c r="O37" s="8" t="s">
        <v>242</v>
      </c>
      <c r="P37" s="8" t="s">
        <v>243</v>
      </c>
      <c r="Q37" s="8" t="s">
        <v>243</v>
      </c>
      <c r="R37" s="8" t="s">
        <v>243</v>
      </c>
      <c r="U37" s="8" t="s">
        <v>243</v>
      </c>
      <c r="V37" s="8" t="s">
        <v>243</v>
      </c>
      <c r="W37" s="8" t="s">
        <v>243</v>
      </c>
      <c r="Y37" s="8" t="s">
        <v>243</v>
      </c>
      <c r="Z37" s="8" t="s">
        <v>243</v>
      </c>
      <c r="AA37" s="8" t="s">
        <v>243</v>
      </c>
      <c r="AB37" s="8" t="s">
        <v>242</v>
      </c>
      <c r="AC37" s="8" t="s">
        <v>242</v>
      </c>
      <c r="AD37" s="8" t="s">
        <v>6</v>
      </c>
      <c r="AE37" s="8" t="s">
        <v>243</v>
      </c>
      <c r="AF37" s="8" t="s">
        <v>243</v>
      </c>
      <c r="AG37" s="8" t="s">
        <v>242</v>
      </c>
      <c r="AH37" s="8" t="s">
        <v>242</v>
      </c>
      <c r="AI37" s="8" t="s">
        <v>242</v>
      </c>
      <c r="AJ37" s="8" t="s">
        <v>244</v>
      </c>
      <c r="AK37" s="8" t="s">
        <v>6</v>
      </c>
      <c r="AL37" s="8" t="s">
        <v>244</v>
      </c>
      <c r="AN37" s="8" t="s">
        <v>244</v>
      </c>
      <c r="AO37" s="8" t="s">
        <v>243</v>
      </c>
      <c r="AP37" s="8" t="s">
        <v>242</v>
      </c>
      <c r="AR37" s="8" t="s">
        <v>243</v>
      </c>
      <c r="AT37" s="8" t="s">
        <v>243</v>
      </c>
      <c r="AX37" s="8" t="s">
        <v>6</v>
      </c>
      <c r="AY37" s="8" t="s">
        <v>923</v>
      </c>
      <c r="AZ37" s="8" t="s">
        <v>924</v>
      </c>
      <c r="BA37" s="8" t="s">
        <v>925</v>
      </c>
      <c r="BC37" s="8" t="s">
        <v>926</v>
      </c>
      <c r="BD37" s="8" t="s">
        <v>927</v>
      </c>
      <c r="BG37" s="8" t="s">
        <v>1017</v>
      </c>
      <c r="BH37" s="8" t="s">
        <v>929</v>
      </c>
      <c r="BI37" s="8" t="s">
        <v>7</v>
      </c>
      <c r="BJ37" s="8" t="s">
        <v>930</v>
      </c>
      <c r="BK37" s="8" t="s">
        <v>298</v>
      </c>
      <c r="BL37" s="8" t="s">
        <v>8</v>
      </c>
      <c r="BM37" s="8" t="s">
        <v>280</v>
      </c>
      <c r="BN37" s="8" t="s">
        <v>299</v>
      </c>
      <c r="BR37" s="8" t="s">
        <v>931</v>
      </c>
      <c r="BS37" s="8" t="s">
        <v>932</v>
      </c>
      <c r="BT37" s="8" t="s">
        <v>9</v>
      </c>
      <c r="BU37" s="8" t="s">
        <v>9</v>
      </c>
      <c r="BV37" s="8" t="s">
        <v>9</v>
      </c>
      <c r="BW37" s="8" t="s">
        <v>260</v>
      </c>
      <c r="BX37" s="8" t="s">
        <v>9</v>
      </c>
      <c r="BY37" s="8" t="s">
        <v>9</v>
      </c>
      <c r="BZ37" s="8" t="s">
        <v>261</v>
      </c>
      <c r="CA37" s="8" t="s">
        <v>9</v>
      </c>
      <c r="CB37" s="8" t="s">
        <v>395</v>
      </c>
      <c r="CC37" s="8" t="s">
        <v>411</v>
      </c>
      <c r="CD37" s="8" t="s">
        <v>431</v>
      </c>
      <c r="CF37" s="8" t="s">
        <v>933</v>
      </c>
      <c r="CG37" s="8" t="s">
        <v>1016</v>
      </c>
      <c r="CH37" s="16" t="s">
        <v>974</v>
      </c>
      <c r="CI37" s="8" t="s">
        <v>934</v>
      </c>
    </row>
    <row r="38" spans="1:94" ht="19.5" customHeight="1">
      <c r="A38" s="8" t="s">
        <v>935</v>
      </c>
      <c r="B38" s="8" t="s">
        <v>4</v>
      </c>
      <c r="C38" s="8" t="s">
        <v>466</v>
      </c>
      <c r="D38" s="8" t="s">
        <v>936</v>
      </c>
      <c r="E38" s="8" t="s">
        <v>937</v>
      </c>
      <c r="F38" s="8" t="s">
        <v>938</v>
      </c>
      <c r="G38" s="8" t="s">
        <v>939</v>
      </c>
      <c r="H38" s="8" t="s">
        <v>940</v>
      </c>
      <c r="I38" s="8" t="s">
        <v>941</v>
      </c>
      <c r="J38" s="8" t="s">
        <v>242</v>
      </c>
      <c r="K38" s="8" t="s">
        <v>242</v>
      </c>
      <c r="L38" s="8" t="s">
        <v>241</v>
      </c>
      <c r="M38" s="8" t="s">
        <v>242</v>
      </c>
      <c r="N38" s="8" t="s">
        <v>242</v>
      </c>
      <c r="O38" s="8" t="s">
        <v>242</v>
      </c>
      <c r="P38" s="8" t="s">
        <v>242</v>
      </c>
      <c r="Q38" s="8" t="s">
        <v>242</v>
      </c>
      <c r="R38" s="8" t="s">
        <v>242</v>
      </c>
      <c r="S38" s="8" t="s">
        <v>242</v>
      </c>
      <c r="T38" s="8" t="s">
        <v>242</v>
      </c>
      <c r="U38" s="8" t="s">
        <v>242</v>
      </c>
      <c r="V38" s="8" t="s">
        <v>242</v>
      </c>
      <c r="W38" s="8" t="s">
        <v>242</v>
      </c>
      <c r="X38" s="8" t="s">
        <v>242</v>
      </c>
      <c r="Y38" s="8" t="s">
        <v>242</v>
      </c>
      <c r="Z38" s="8" t="s">
        <v>242</v>
      </c>
      <c r="AA38" s="8" t="s">
        <v>242</v>
      </c>
      <c r="AB38" s="8" t="s">
        <v>242</v>
      </c>
      <c r="AC38" s="8" t="s">
        <v>242</v>
      </c>
      <c r="AD38" s="8" t="s">
        <v>242</v>
      </c>
      <c r="AE38" s="8" t="s">
        <v>242</v>
      </c>
      <c r="AF38" s="8" t="s">
        <v>242</v>
      </c>
      <c r="AG38" s="8" t="s">
        <v>242</v>
      </c>
      <c r="AH38" s="8" t="s">
        <v>242</v>
      </c>
      <c r="AI38" s="8" t="s">
        <v>242</v>
      </c>
      <c r="AJ38" s="8" t="s">
        <v>242</v>
      </c>
      <c r="AK38" s="8" t="s">
        <v>242</v>
      </c>
      <c r="AL38" s="8" t="s">
        <v>242</v>
      </c>
      <c r="AM38" s="8" t="s">
        <v>242</v>
      </c>
      <c r="AN38" s="8" t="s">
        <v>242</v>
      </c>
      <c r="AO38" s="8" t="s">
        <v>242</v>
      </c>
      <c r="AP38" s="8" t="s">
        <v>242</v>
      </c>
      <c r="AQ38" s="8" t="s">
        <v>242</v>
      </c>
      <c r="AR38" s="8" t="s">
        <v>242</v>
      </c>
      <c r="AS38" s="8" t="s">
        <v>6</v>
      </c>
      <c r="AT38" s="8" t="s">
        <v>241</v>
      </c>
      <c r="AU38" s="8" t="s">
        <v>242</v>
      </c>
      <c r="AV38" s="8" t="s">
        <v>6</v>
      </c>
      <c r="AW38" s="8" t="s">
        <v>6</v>
      </c>
      <c r="AX38" s="8" t="s">
        <v>6</v>
      </c>
      <c r="AY38" s="8" t="s">
        <v>942</v>
      </c>
      <c r="AZ38" s="8" t="s">
        <v>943</v>
      </c>
      <c r="BA38" s="8" t="s">
        <v>944</v>
      </c>
      <c r="BG38" s="8" t="s">
        <v>928</v>
      </c>
      <c r="BI38" s="8" t="s">
        <v>297</v>
      </c>
      <c r="BK38" s="8" t="s">
        <v>945</v>
      </c>
      <c r="BL38" s="8" t="s">
        <v>8</v>
      </c>
      <c r="BM38" s="8" t="s">
        <v>256</v>
      </c>
      <c r="BN38" s="8" t="s">
        <v>299</v>
      </c>
      <c r="BR38" s="8" t="s">
        <v>946</v>
      </c>
      <c r="BS38" s="8" t="s">
        <v>947</v>
      </c>
      <c r="BT38" s="8" t="s">
        <v>260</v>
      </c>
      <c r="BU38" s="8" t="s">
        <v>260</v>
      </c>
      <c r="BV38" s="8" t="s">
        <v>260</v>
      </c>
      <c r="BW38" s="8" t="s">
        <v>260</v>
      </c>
      <c r="BX38" s="8" t="s">
        <v>9</v>
      </c>
      <c r="BY38" s="8" t="s">
        <v>9</v>
      </c>
      <c r="BZ38" s="8" t="s">
        <v>260</v>
      </c>
      <c r="CA38" s="8" t="s">
        <v>9</v>
      </c>
      <c r="CB38" s="8" t="s">
        <v>948</v>
      </c>
      <c r="CC38" s="8" t="s">
        <v>327</v>
      </c>
      <c r="CD38" s="8" t="s">
        <v>949</v>
      </c>
      <c r="CE38" s="8" t="s">
        <v>950</v>
      </c>
      <c r="CG38" s="8" t="s">
        <v>951</v>
      </c>
      <c r="CH38" s="16" t="s">
        <v>975</v>
      </c>
      <c r="CI38" s="8" t="s">
        <v>952</v>
      </c>
    </row>
    <row r="39" spans="1:94" ht="19.5" customHeight="1">
      <c r="A39" s="8" t="s">
        <v>953</v>
      </c>
      <c r="B39" s="8" t="s">
        <v>4</v>
      </c>
      <c r="C39" s="8" t="s">
        <v>954</v>
      </c>
      <c r="D39" s="8" t="s">
        <v>955</v>
      </c>
      <c r="E39" s="8" t="s">
        <v>956</v>
      </c>
      <c r="F39" s="8" t="s">
        <v>957</v>
      </c>
      <c r="G39" s="8" t="s">
        <v>958</v>
      </c>
      <c r="H39" s="8" t="s">
        <v>314</v>
      </c>
      <c r="I39" s="8" t="s">
        <v>240</v>
      </c>
      <c r="J39" s="8" t="s">
        <v>241</v>
      </c>
      <c r="L39" s="8" t="s">
        <v>243</v>
      </c>
      <c r="O39" s="8" t="s">
        <v>244</v>
      </c>
      <c r="P39" s="8" t="s">
        <v>243</v>
      </c>
      <c r="Q39" s="8" t="s">
        <v>242</v>
      </c>
      <c r="R39" s="8" t="s">
        <v>243</v>
      </c>
      <c r="S39" s="8" t="s">
        <v>244</v>
      </c>
      <c r="T39" s="8" t="s">
        <v>242</v>
      </c>
      <c r="U39" s="8" t="s">
        <v>243</v>
      </c>
      <c r="V39" s="8" t="s">
        <v>242</v>
      </c>
      <c r="W39" s="8" t="s">
        <v>244</v>
      </c>
      <c r="X39" s="8" t="s">
        <v>244</v>
      </c>
      <c r="Y39" s="8" t="s">
        <v>244</v>
      </c>
      <c r="Z39" s="8" t="s">
        <v>244</v>
      </c>
      <c r="AA39" s="8" t="s">
        <v>242</v>
      </c>
      <c r="AF39" s="8" t="s">
        <v>244</v>
      </c>
      <c r="AG39" s="8" t="s">
        <v>242</v>
      </c>
      <c r="AH39" s="8" t="s">
        <v>242</v>
      </c>
      <c r="AI39" s="8" t="s">
        <v>242</v>
      </c>
      <c r="AK39" s="8" t="s">
        <v>242</v>
      </c>
      <c r="AL39" s="8" t="s">
        <v>242</v>
      </c>
      <c r="AN39" s="8" t="s">
        <v>244</v>
      </c>
      <c r="AY39" s="8" t="s">
        <v>959</v>
      </c>
      <c r="AZ39" s="8" t="s">
        <v>292</v>
      </c>
      <c r="BA39" s="8" t="s">
        <v>960</v>
      </c>
      <c r="BB39" s="8" t="s">
        <v>961</v>
      </c>
      <c r="BC39" s="8" t="s">
        <v>962</v>
      </c>
      <c r="BD39" s="8" t="s">
        <v>963</v>
      </c>
      <c r="BE39" s="8" t="s">
        <v>964</v>
      </c>
      <c r="BF39" s="8" t="s">
        <v>965</v>
      </c>
      <c r="BG39" s="8" t="s">
        <v>966</v>
      </c>
      <c r="BH39" s="8" t="s">
        <v>967</v>
      </c>
      <c r="BI39" s="8" t="s">
        <v>7</v>
      </c>
      <c r="BJ39" s="8" t="s">
        <v>968</v>
      </c>
      <c r="BK39" s="8" t="s">
        <v>969</v>
      </c>
      <c r="BL39" s="8" t="s">
        <v>8</v>
      </c>
      <c r="BM39" s="8" t="s">
        <v>280</v>
      </c>
      <c r="BN39" s="8" t="s">
        <v>257</v>
      </c>
      <c r="BP39" s="8" t="s">
        <v>970</v>
      </c>
      <c r="BQ39" s="8" t="s">
        <v>970</v>
      </c>
      <c r="BR39" s="8" t="s">
        <v>971</v>
      </c>
      <c r="BS39" s="8" t="s">
        <v>410</v>
      </c>
      <c r="BT39" s="8" t="s">
        <v>9</v>
      </c>
      <c r="BU39" s="8" t="s">
        <v>261</v>
      </c>
      <c r="BV39" s="8" t="s">
        <v>9</v>
      </c>
      <c r="BW39" s="8" t="s">
        <v>260</v>
      </c>
      <c r="BX39" s="8" t="s">
        <v>260</v>
      </c>
      <c r="BY39" s="8" t="s">
        <v>9</v>
      </c>
      <c r="BZ39" s="8" t="s">
        <v>261</v>
      </c>
      <c r="CA39" s="8" t="s">
        <v>260</v>
      </c>
      <c r="CB39" s="8" t="s">
        <v>262</v>
      </c>
      <c r="CC39" s="8" t="s">
        <v>327</v>
      </c>
      <c r="CD39" s="8" t="s">
        <v>377</v>
      </c>
      <c r="CE39" s="8" t="s">
        <v>377</v>
      </c>
      <c r="CG39" s="8" t="s">
        <v>972</v>
      </c>
      <c r="CH39" s="16" t="s">
        <v>976</v>
      </c>
      <c r="CI39" s="8" t="s">
        <v>973</v>
      </c>
    </row>
    <row r="40" spans="1:94" ht="19.5" customHeight="1">
      <c r="A40" s="8" t="s">
        <v>996</v>
      </c>
      <c r="B40" s="8" t="s">
        <v>4</v>
      </c>
      <c r="C40" s="8" t="s">
        <v>997</v>
      </c>
      <c r="D40" s="8" t="s">
        <v>998</v>
      </c>
      <c r="E40" s="8" t="s">
        <v>999</v>
      </c>
      <c r="F40" s="8" t="s">
        <v>1000</v>
      </c>
      <c r="G40" s="8" t="s">
        <v>1001</v>
      </c>
      <c r="H40" s="8" t="s">
        <v>490</v>
      </c>
      <c r="I40" s="8" t="s">
        <v>1002</v>
      </c>
      <c r="AZ40" s="8" t="s">
        <v>943</v>
      </c>
      <c r="BH40" s="8" t="s">
        <v>512</v>
      </c>
      <c r="BI40" s="8" t="s">
        <v>297</v>
      </c>
      <c r="BK40" s="8" t="s">
        <v>1003</v>
      </c>
      <c r="BL40" s="8" t="s">
        <v>279</v>
      </c>
      <c r="BM40" s="8" t="s">
        <v>256</v>
      </c>
      <c r="BN40" s="8" t="s">
        <v>299</v>
      </c>
      <c r="BP40" s="8" t="s">
        <v>1004</v>
      </c>
      <c r="BQ40" s="8" t="s">
        <v>1004</v>
      </c>
      <c r="BR40" s="8" t="s">
        <v>1005</v>
      </c>
      <c r="BS40" s="8" t="s">
        <v>1006</v>
      </c>
      <c r="BT40" s="8" t="s">
        <v>260</v>
      </c>
      <c r="BU40" s="8" t="s">
        <v>260</v>
      </c>
      <c r="BV40" s="8" t="s">
        <v>260</v>
      </c>
      <c r="BW40" s="8" t="s">
        <v>260</v>
      </c>
      <c r="BX40" s="8" t="s">
        <v>260</v>
      </c>
      <c r="BY40" s="8" t="s">
        <v>9</v>
      </c>
      <c r="BZ40" s="8" t="s">
        <v>9</v>
      </c>
      <c r="CA40" s="8" t="s">
        <v>260</v>
      </c>
      <c r="CB40" s="8" t="s">
        <v>1007</v>
      </c>
      <c r="CC40" s="8" t="s">
        <v>1008</v>
      </c>
      <c r="CD40" s="8" t="s">
        <v>1009</v>
      </c>
      <c r="CE40" s="8" t="s">
        <v>1010</v>
      </c>
      <c r="CF40" s="8" t="s">
        <v>1011</v>
      </c>
      <c r="CG40" s="8" t="s">
        <v>1012</v>
      </c>
      <c r="CH40" s="16" t="s">
        <v>1014</v>
      </c>
      <c r="CI40" s="8" t="s">
        <v>1013</v>
      </c>
    </row>
    <row r="41" spans="1:94" s="18" customFormat="1" ht="19.5" customHeight="1">
      <c r="A41" s="22">
        <v>44487.616898148146</v>
      </c>
      <c r="B41" s="23" t="s">
        <v>4</v>
      </c>
      <c r="C41" s="23" t="s">
        <v>518</v>
      </c>
      <c r="D41" s="23" t="s">
        <v>1026</v>
      </c>
      <c r="E41" t="s">
        <v>1027</v>
      </c>
      <c r="F41" s="23" t="s">
        <v>1028</v>
      </c>
      <c r="G41" s="23" t="s">
        <v>1029</v>
      </c>
      <c r="H41" s="23" t="s">
        <v>1030</v>
      </c>
      <c r="I41" s="23" t="s">
        <v>1042</v>
      </c>
      <c r="J41" s="23" t="s">
        <v>243</v>
      </c>
      <c r="K41" s="23" t="s">
        <v>243</v>
      </c>
      <c r="L41" s="23"/>
      <c r="M41" s="23"/>
      <c r="N41" s="23" t="s">
        <v>242</v>
      </c>
      <c r="O41" s="23" t="s">
        <v>244</v>
      </c>
      <c r="P41" s="23" t="s">
        <v>243</v>
      </c>
      <c r="Q41" s="23" t="s">
        <v>243</v>
      </c>
      <c r="R41" s="23" t="s">
        <v>243</v>
      </c>
      <c r="S41" s="23" t="s">
        <v>242</v>
      </c>
      <c r="T41" s="23" t="s">
        <v>242</v>
      </c>
      <c r="U41" s="23" t="s">
        <v>243</v>
      </c>
      <c r="V41" s="23" t="s">
        <v>242</v>
      </c>
      <c r="W41" s="23" t="s">
        <v>244</v>
      </c>
      <c r="X41" s="23" t="s">
        <v>244</v>
      </c>
      <c r="Y41" s="23" t="s">
        <v>244</v>
      </c>
      <c r="Z41" s="23"/>
      <c r="AA41" s="23" t="s">
        <v>242</v>
      </c>
      <c r="AB41" s="23"/>
      <c r="AC41" s="23" t="s">
        <v>244</v>
      </c>
      <c r="AD41" s="23" t="s">
        <v>244</v>
      </c>
      <c r="AE41" s="23"/>
      <c r="AF41" s="23" t="s">
        <v>244</v>
      </c>
      <c r="AG41" s="23"/>
      <c r="AH41" s="23" t="s">
        <v>243</v>
      </c>
      <c r="AI41" s="23"/>
      <c r="AJ41" s="23"/>
      <c r="AK41" s="23" t="s">
        <v>242</v>
      </c>
      <c r="AL41" s="23" t="s">
        <v>244</v>
      </c>
      <c r="AM41" s="23"/>
      <c r="AN41" s="23" t="s">
        <v>244</v>
      </c>
      <c r="AO41" s="23" t="s">
        <v>242</v>
      </c>
      <c r="AP41" s="23"/>
      <c r="AQ41" s="23"/>
      <c r="AR41" s="23" t="s">
        <v>242</v>
      </c>
      <c r="AS41" s="23" t="s">
        <v>6</v>
      </c>
      <c r="AT41" s="23"/>
      <c r="AU41" s="23"/>
      <c r="AV41" s="23"/>
      <c r="AW41" s="23"/>
      <c r="AX41" s="23"/>
      <c r="AY41" s="23"/>
      <c r="AZ41" s="23"/>
      <c r="BA41" s="23" t="s">
        <v>1031</v>
      </c>
      <c r="BB41" s="23"/>
      <c r="BC41" s="23" t="s">
        <v>1032</v>
      </c>
      <c r="BD41" s="24" t="s">
        <v>1033</v>
      </c>
      <c r="BE41" s="23"/>
      <c r="BF41" s="23"/>
      <c r="BG41" s="23"/>
      <c r="BH41" s="23" t="s">
        <v>1034</v>
      </c>
      <c r="BI41" s="23" t="s">
        <v>7</v>
      </c>
      <c r="BJ41" s="24" t="s">
        <v>1035</v>
      </c>
      <c r="BK41" s="23"/>
      <c r="BL41" s="23"/>
      <c r="BM41" s="23" t="s">
        <v>1036</v>
      </c>
      <c r="BN41" s="24" t="s">
        <v>299</v>
      </c>
      <c r="BO41" s="23"/>
      <c r="BP41" s="23"/>
      <c r="BQ41" s="23"/>
      <c r="BR41" s="23" t="s">
        <v>1043</v>
      </c>
      <c r="BS41" s="23" t="s">
        <v>374</v>
      </c>
      <c r="BT41" s="23" t="s">
        <v>260</v>
      </c>
      <c r="BU41" s="23" t="s">
        <v>260</v>
      </c>
      <c r="BV41" s="23" t="s">
        <v>260</v>
      </c>
      <c r="BW41" s="23" t="s">
        <v>260</v>
      </c>
      <c r="BX41" s="23" t="s">
        <v>260</v>
      </c>
      <c r="BY41" s="23" t="s">
        <v>260</v>
      </c>
      <c r="BZ41" s="23" t="s">
        <v>260</v>
      </c>
      <c r="CA41" s="23" t="s">
        <v>260</v>
      </c>
      <c r="CB41" s="23" t="s">
        <v>395</v>
      </c>
      <c r="CC41" s="23" t="s">
        <v>327</v>
      </c>
      <c r="CD41" s="23" t="s">
        <v>1037</v>
      </c>
      <c r="CE41" s="23" t="s">
        <v>1038</v>
      </c>
      <c r="CF41" s="23" t="s">
        <v>1039</v>
      </c>
      <c r="CG41" s="23" t="s">
        <v>1040</v>
      </c>
      <c r="CH41" s="23" t="s">
        <v>1041</v>
      </c>
      <c r="CI41" s="25" t="s">
        <v>1186</v>
      </c>
      <c r="CJ41" s="23"/>
      <c r="CK41" s="23"/>
      <c r="CL41" s="23"/>
      <c r="CM41" s="23"/>
      <c r="CN41" s="23"/>
      <c r="CO41" s="23"/>
      <c r="CP41" s="23"/>
    </row>
    <row r="42" spans="1:94" customFormat="1" ht="18.75">
      <c r="A42" t="s">
        <v>1044</v>
      </c>
      <c r="B42" t="s">
        <v>4</v>
      </c>
      <c r="C42" t="s">
        <v>1432</v>
      </c>
      <c r="D42" t="s">
        <v>1433</v>
      </c>
      <c r="E42" t="s">
        <v>1045</v>
      </c>
      <c r="F42" t="s">
        <v>1046</v>
      </c>
      <c r="G42" t="s">
        <v>1047</v>
      </c>
      <c r="H42" t="s">
        <v>367</v>
      </c>
      <c r="I42" t="s">
        <v>1048</v>
      </c>
      <c r="J42" t="s">
        <v>242</v>
      </c>
      <c r="L42" t="s">
        <v>242</v>
      </c>
      <c r="P42" t="s">
        <v>242</v>
      </c>
      <c r="Q42" t="s">
        <v>242</v>
      </c>
      <c r="R42" t="s">
        <v>242</v>
      </c>
      <c r="T42" t="s">
        <v>242</v>
      </c>
      <c r="AZ42" t="s">
        <v>1049</v>
      </c>
      <c r="BA42" t="s">
        <v>1050</v>
      </c>
      <c r="BD42" t="s">
        <v>1051</v>
      </c>
      <c r="BI42" t="s">
        <v>7</v>
      </c>
      <c r="BJ42" t="s">
        <v>1052</v>
      </c>
      <c r="BK42" t="s">
        <v>1053</v>
      </c>
      <c r="BL42" t="s">
        <v>8</v>
      </c>
      <c r="BM42" t="s">
        <v>256</v>
      </c>
      <c r="BN42" t="s">
        <v>299</v>
      </c>
      <c r="BP42" t="s">
        <v>1054</v>
      </c>
      <c r="BQ42" t="s">
        <v>1055</v>
      </c>
      <c r="BR42" t="s">
        <v>429</v>
      </c>
      <c r="BS42" t="s">
        <v>374</v>
      </c>
      <c r="BT42" t="s">
        <v>260</v>
      </c>
      <c r="BU42" t="s">
        <v>260</v>
      </c>
      <c r="BV42" t="s">
        <v>260</v>
      </c>
      <c r="BW42" t="s">
        <v>260</v>
      </c>
      <c r="BX42" t="s">
        <v>260</v>
      </c>
      <c r="BY42" t="s">
        <v>260</v>
      </c>
      <c r="BZ42" t="s">
        <v>260</v>
      </c>
      <c r="CA42" t="s">
        <v>260</v>
      </c>
      <c r="CB42" t="s">
        <v>262</v>
      </c>
      <c r="CC42" t="s">
        <v>1056</v>
      </c>
      <c r="CD42" t="s">
        <v>1057</v>
      </c>
      <c r="CE42" t="s">
        <v>1058</v>
      </c>
      <c r="CF42" t="s">
        <v>1059</v>
      </c>
      <c r="CG42" t="s">
        <v>378</v>
      </c>
      <c r="CH42" t="s">
        <v>1060</v>
      </c>
      <c r="CI42" t="s">
        <v>1076</v>
      </c>
    </row>
    <row r="43" spans="1:94" customFormat="1" ht="18.75">
      <c r="A43" t="s">
        <v>1061</v>
      </c>
      <c r="B43" t="s">
        <v>4</v>
      </c>
      <c r="C43" t="s">
        <v>1062</v>
      </c>
      <c r="D43" t="s">
        <v>1063</v>
      </c>
      <c r="E43" t="s">
        <v>1064</v>
      </c>
      <c r="F43" t="s">
        <v>1077</v>
      </c>
      <c r="G43" t="s">
        <v>1065</v>
      </c>
      <c r="H43" t="s">
        <v>1078</v>
      </c>
      <c r="I43" t="s">
        <v>508</v>
      </c>
      <c r="J43" t="s">
        <v>241</v>
      </c>
      <c r="L43" t="s">
        <v>242</v>
      </c>
      <c r="O43" t="s">
        <v>6</v>
      </c>
      <c r="P43" t="s">
        <v>243</v>
      </c>
      <c r="Q43" t="s">
        <v>242</v>
      </c>
      <c r="R43" t="s">
        <v>242</v>
      </c>
      <c r="S43" t="s">
        <v>244</v>
      </c>
      <c r="T43" t="s">
        <v>244</v>
      </c>
      <c r="U43" t="s">
        <v>242</v>
      </c>
      <c r="V43" t="s">
        <v>6</v>
      </c>
      <c r="X43" t="s">
        <v>6</v>
      </c>
      <c r="Y43" t="s">
        <v>244</v>
      </c>
      <c r="AF43" t="s">
        <v>6</v>
      </c>
      <c r="AK43" t="s">
        <v>242</v>
      </c>
      <c r="AL43" t="s">
        <v>244</v>
      </c>
      <c r="AN43" t="s">
        <v>244</v>
      </c>
      <c r="AY43" t="s">
        <v>1066</v>
      </c>
      <c r="AZ43" t="s">
        <v>1079</v>
      </c>
      <c r="BA43" t="s">
        <v>1067</v>
      </c>
      <c r="BC43" t="s">
        <v>1068</v>
      </c>
      <c r="BD43" t="s">
        <v>1069</v>
      </c>
      <c r="BI43" t="s">
        <v>7</v>
      </c>
      <c r="BJ43" t="s">
        <v>1070</v>
      </c>
      <c r="BK43" t="s">
        <v>298</v>
      </c>
      <c r="BL43" t="s">
        <v>279</v>
      </c>
      <c r="BM43" t="s">
        <v>256</v>
      </c>
      <c r="BN43" t="s">
        <v>299</v>
      </c>
      <c r="BP43" t="s">
        <v>1071</v>
      </c>
      <c r="BQ43" t="s">
        <v>1071</v>
      </c>
      <c r="BR43" t="s">
        <v>725</v>
      </c>
      <c r="BS43" t="s">
        <v>907</v>
      </c>
      <c r="BT43" t="s">
        <v>261</v>
      </c>
      <c r="BU43" t="s">
        <v>261</v>
      </c>
      <c r="BV43" t="s">
        <v>260</v>
      </c>
      <c r="BW43" t="s">
        <v>260</v>
      </c>
      <c r="BX43" t="s">
        <v>260</v>
      </c>
      <c r="BY43" t="s">
        <v>9</v>
      </c>
      <c r="BZ43" t="s">
        <v>9</v>
      </c>
      <c r="CA43" t="s">
        <v>261</v>
      </c>
      <c r="CB43" t="s">
        <v>262</v>
      </c>
      <c r="CC43" t="s">
        <v>327</v>
      </c>
      <c r="CD43" t="s">
        <v>1072</v>
      </c>
      <c r="CE43" t="s">
        <v>1073</v>
      </c>
      <c r="CF43" s="8" t="s">
        <v>1080</v>
      </c>
      <c r="CG43" t="s">
        <v>1074</v>
      </c>
      <c r="CH43" t="s">
        <v>1075</v>
      </c>
    </row>
    <row r="44" spans="1:94" customFormat="1" ht="18.75">
      <c r="A44" t="s">
        <v>1081</v>
      </c>
      <c r="B44" t="s">
        <v>4</v>
      </c>
      <c r="C44" t="s">
        <v>1082</v>
      </c>
      <c r="D44" t="s">
        <v>1083</v>
      </c>
      <c r="E44" t="s">
        <v>1084</v>
      </c>
      <c r="F44" t="s">
        <v>1085</v>
      </c>
      <c r="G44" t="s">
        <v>1086</v>
      </c>
      <c r="H44" t="s">
        <v>274</v>
      </c>
      <c r="I44" t="s">
        <v>1048</v>
      </c>
      <c r="P44" t="s">
        <v>6</v>
      </c>
      <c r="AG44" t="s">
        <v>244</v>
      </c>
      <c r="AZ44" t="s">
        <v>276</v>
      </c>
      <c r="BC44" t="s">
        <v>1087</v>
      </c>
      <c r="BH44" t="s">
        <v>512</v>
      </c>
      <c r="BI44" t="s">
        <v>691</v>
      </c>
      <c r="BR44" t="s">
        <v>460</v>
      </c>
      <c r="BS44" t="s">
        <v>302</v>
      </c>
      <c r="BT44" t="s">
        <v>260</v>
      </c>
      <c r="BU44" t="s">
        <v>260</v>
      </c>
      <c r="BV44" t="s">
        <v>260</v>
      </c>
      <c r="BW44" t="s">
        <v>260</v>
      </c>
      <c r="BX44" t="s">
        <v>260</v>
      </c>
      <c r="BY44" t="s">
        <v>260</v>
      </c>
      <c r="BZ44" t="s">
        <v>260</v>
      </c>
      <c r="CA44" t="s">
        <v>260</v>
      </c>
      <c r="CB44" t="s">
        <v>395</v>
      </c>
      <c r="CC44" t="s">
        <v>327</v>
      </c>
      <c r="CD44" t="s">
        <v>1088</v>
      </c>
      <c r="CE44" t="s">
        <v>801</v>
      </c>
      <c r="CG44" t="s">
        <v>1089</v>
      </c>
      <c r="CH44" t="s">
        <v>1097</v>
      </c>
      <c r="CI44" t="s">
        <v>1090</v>
      </c>
    </row>
    <row r="45" spans="1:94" customFormat="1" ht="18.75">
      <c r="A45" t="s">
        <v>1091</v>
      </c>
      <c r="B45" t="s">
        <v>4</v>
      </c>
      <c r="C45" t="s">
        <v>417</v>
      </c>
      <c r="D45" t="s">
        <v>1184</v>
      </c>
      <c r="E45" t="s">
        <v>1092</v>
      </c>
      <c r="F45" t="s">
        <v>1185</v>
      </c>
      <c r="G45" t="s">
        <v>1093</v>
      </c>
      <c r="H45" t="s">
        <v>1114</v>
      </c>
      <c r="I45" t="s">
        <v>1115</v>
      </c>
      <c r="J45" t="s">
        <v>6</v>
      </c>
      <c r="L45" t="s">
        <v>6</v>
      </c>
      <c r="N45" t="s">
        <v>6</v>
      </c>
      <c r="O45" t="s">
        <v>6</v>
      </c>
      <c r="P45" t="s">
        <v>6</v>
      </c>
      <c r="Q45" t="s">
        <v>6</v>
      </c>
      <c r="R45" t="s">
        <v>6</v>
      </c>
      <c r="S45" t="s">
        <v>6</v>
      </c>
      <c r="T45" t="s">
        <v>6</v>
      </c>
      <c r="U45" t="s">
        <v>6</v>
      </c>
      <c r="V45" t="s">
        <v>6</v>
      </c>
      <c r="W45" t="s">
        <v>6</v>
      </c>
      <c r="X45" t="s">
        <v>6</v>
      </c>
      <c r="Y45" t="s">
        <v>6</v>
      </c>
      <c r="Z45" t="s">
        <v>6</v>
      </c>
      <c r="AB45" t="s">
        <v>6</v>
      </c>
      <c r="AD45" t="s">
        <v>6</v>
      </c>
      <c r="AE45" t="s">
        <v>6</v>
      </c>
      <c r="AF45" t="s">
        <v>6</v>
      </c>
      <c r="AG45" t="s">
        <v>6</v>
      </c>
      <c r="AH45" t="s">
        <v>6</v>
      </c>
      <c r="AL45" t="s">
        <v>6</v>
      </c>
      <c r="AM45" t="s">
        <v>6</v>
      </c>
      <c r="AN45" t="s">
        <v>6</v>
      </c>
      <c r="AO45" t="s">
        <v>6</v>
      </c>
      <c r="AP45" t="s">
        <v>6</v>
      </c>
      <c r="AQ45" t="s">
        <v>6</v>
      </c>
      <c r="AR45" t="s">
        <v>6</v>
      </c>
      <c r="AS45" t="s">
        <v>6</v>
      </c>
      <c r="AU45" t="s">
        <v>6</v>
      </c>
      <c r="AV45" t="s">
        <v>6</v>
      </c>
      <c r="AW45" t="s">
        <v>6</v>
      </c>
      <c r="AX45" t="s">
        <v>6</v>
      </c>
      <c r="AY45" t="s">
        <v>1116</v>
      </c>
      <c r="AZ45" t="s">
        <v>1117</v>
      </c>
      <c r="BH45" t="s">
        <v>1118</v>
      </c>
      <c r="BI45" t="s">
        <v>7</v>
      </c>
      <c r="BJ45" t="s">
        <v>1119</v>
      </c>
      <c r="BK45" t="s">
        <v>298</v>
      </c>
      <c r="BL45" t="s">
        <v>8</v>
      </c>
      <c r="BM45" t="s">
        <v>1120</v>
      </c>
      <c r="BN45" t="s">
        <v>299</v>
      </c>
      <c r="BR45" t="s">
        <v>460</v>
      </c>
      <c r="BS45" t="s">
        <v>1122</v>
      </c>
      <c r="BT45" t="s">
        <v>260</v>
      </c>
      <c r="BU45" t="s">
        <v>260</v>
      </c>
      <c r="BV45" t="s">
        <v>260</v>
      </c>
      <c r="BW45" t="s">
        <v>260</v>
      </c>
      <c r="BX45" t="s">
        <v>9</v>
      </c>
      <c r="BY45" t="s">
        <v>9</v>
      </c>
      <c r="BZ45" t="s">
        <v>9</v>
      </c>
      <c r="CA45" t="s">
        <v>260</v>
      </c>
      <c r="CB45" t="s">
        <v>1121</v>
      </c>
      <c r="CC45" t="s">
        <v>411</v>
      </c>
      <c r="CD45" t="s">
        <v>1094</v>
      </c>
      <c r="CE45" t="s">
        <v>377</v>
      </c>
      <c r="CG45" t="s">
        <v>1095</v>
      </c>
      <c r="CH45" t="s">
        <v>1098</v>
      </c>
      <c r="CI45" t="s">
        <v>1096</v>
      </c>
    </row>
    <row r="46" spans="1:94" ht="19.5" customHeight="1">
      <c r="A46" s="8" t="s">
        <v>1099</v>
      </c>
      <c r="B46" s="8" t="s">
        <v>4</v>
      </c>
      <c r="C46" s="8" t="s">
        <v>1100</v>
      </c>
      <c r="D46" s="8" t="s">
        <v>1101</v>
      </c>
      <c r="E46" s="8" t="s">
        <v>1102</v>
      </c>
      <c r="F46" s="8" t="s">
        <v>1103</v>
      </c>
      <c r="G46" s="8" t="s">
        <v>1104</v>
      </c>
      <c r="I46" s="8" t="s">
        <v>1048</v>
      </c>
      <c r="J46" s="8" t="s">
        <v>243</v>
      </c>
      <c r="L46" s="8" t="s">
        <v>243</v>
      </c>
      <c r="P46" s="8" t="s">
        <v>243</v>
      </c>
      <c r="Q46" s="8" t="s">
        <v>242</v>
      </c>
      <c r="R46" s="8" t="s">
        <v>243</v>
      </c>
      <c r="S46" s="8" t="s">
        <v>244</v>
      </c>
      <c r="T46" s="8" t="s">
        <v>244</v>
      </c>
      <c r="U46" s="8" t="s">
        <v>242</v>
      </c>
      <c r="V46" s="8" t="s">
        <v>244</v>
      </c>
      <c r="X46" s="8" t="s">
        <v>6</v>
      </c>
      <c r="Z46" s="8" t="s">
        <v>6</v>
      </c>
      <c r="AK46" s="8" t="s">
        <v>244</v>
      </c>
      <c r="AZ46" s="8" t="s">
        <v>1049</v>
      </c>
      <c r="BA46" s="8" t="s">
        <v>1105</v>
      </c>
      <c r="BD46" s="8" t="s">
        <v>1106</v>
      </c>
      <c r="BH46" s="8" t="s">
        <v>745</v>
      </c>
      <c r="BI46" s="8" t="s">
        <v>7</v>
      </c>
      <c r="BJ46" s="8" t="s">
        <v>1107</v>
      </c>
      <c r="BK46" s="8" t="s">
        <v>1108</v>
      </c>
      <c r="BL46" s="8" t="s">
        <v>8</v>
      </c>
      <c r="BM46" s="8" t="s">
        <v>280</v>
      </c>
      <c r="BN46" s="8" t="s">
        <v>323</v>
      </c>
      <c r="BR46" s="8" t="s">
        <v>1109</v>
      </c>
      <c r="BS46" s="8" t="s">
        <v>374</v>
      </c>
      <c r="BT46" s="8" t="s">
        <v>260</v>
      </c>
      <c r="BU46" s="8" t="s">
        <v>260</v>
      </c>
      <c r="BV46" s="8" t="s">
        <v>260</v>
      </c>
      <c r="BW46" s="8" t="s">
        <v>260</v>
      </c>
      <c r="BX46" s="8" t="s">
        <v>260</v>
      </c>
      <c r="BY46" s="8" t="s">
        <v>261</v>
      </c>
      <c r="BZ46" s="8" t="s">
        <v>260</v>
      </c>
      <c r="CA46" s="8" t="s">
        <v>260</v>
      </c>
      <c r="CB46" s="8" t="s">
        <v>262</v>
      </c>
      <c r="CC46" s="8" t="s">
        <v>411</v>
      </c>
      <c r="CD46" s="8" t="s">
        <v>1110</v>
      </c>
      <c r="CE46" s="8" t="s">
        <v>1111</v>
      </c>
      <c r="CG46" s="8" t="s">
        <v>1101</v>
      </c>
      <c r="CH46" s="16" t="s">
        <v>1113</v>
      </c>
      <c r="CI46" s="8" t="s">
        <v>1112</v>
      </c>
    </row>
    <row r="47" spans="1:94" ht="19.5" customHeight="1">
      <c r="A47" s="8" t="s">
        <v>1125</v>
      </c>
      <c r="B47" s="8" t="s">
        <v>4</v>
      </c>
      <c r="C47" s="8" t="s">
        <v>1126</v>
      </c>
      <c r="D47" s="8" t="s">
        <v>1127</v>
      </c>
      <c r="E47" s="8" t="s">
        <v>1128</v>
      </c>
      <c r="F47" s="17" t="s">
        <v>1156</v>
      </c>
      <c r="G47" s="8" t="s">
        <v>1155</v>
      </c>
      <c r="H47" s="8" t="s">
        <v>1129</v>
      </c>
      <c r="I47" s="8" t="s">
        <v>1130</v>
      </c>
      <c r="J47" s="8" t="s">
        <v>241</v>
      </c>
      <c r="L47" s="8" t="s">
        <v>242</v>
      </c>
      <c r="P47" s="8" t="s">
        <v>242</v>
      </c>
      <c r="R47" s="8" t="s">
        <v>242</v>
      </c>
      <c r="U47" s="8" t="s">
        <v>244</v>
      </c>
      <c r="V47" s="8" t="s">
        <v>244</v>
      </c>
      <c r="W47" s="8" t="s">
        <v>244</v>
      </c>
      <c r="AK47" s="8" t="s">
        <v>244</v>
      </c>
      <c r="AL47" s="8" t="s">
        <v>242</v>
      </c>
      <c r="AN47" s="8" t="s">
        <v>244</v>
      </c>
      <c r="AZ47" s="8" t="s">
        <v>385</v>
      </c>
      <c r="BA47" s="8" t="s">
        <v>1131</v>
      </c>
      <c r="BH47" s="8" t="s">
        <v>1132</v>
      </c>
      <c r="BI47" s="8" t="s">
        <v>7</v>
      </c>
      <c r="BJ47" s="8" t="s">
        <v>1133</v>
      </c>
      <c r="BK47" s="8" t="s">
        <v>298</v>
      </c>
      <c r="BL47" s="8" t="s">
        <v>8</v>
      </c>
      <c r="BM47" s="8" t="s">
        <v>280</v>
      </c>
      <c r="BN47" s="8" t="s">
        <v>299</v>
      </c>
      <c r="BR47" s="8" t="s">
        <v>1134</v>
      </c>
      <c r="BS47" s="8" t="s">
        <v>1006</v>
      </c>
      <c r="BT47" s="8" t="s">
        <v>260</v>
      </c>
      <c r="BU47" s="8" t="s">
        <v>260</v>
      </c>
      <c r="BV47" s="8" t="s">
        <v>260</v>
      </c>
      <c r="BW47" s="8" t="s">
        <v>260</v>
      </c>
      <c r="BX47" s="8" t="s">
        <v>9</v>
      </c>
      <c r="BY47" s="8" t="s">
        <v>9</v>
      </c>
      <c r="BZ47" s="8" t="s">
        <v>9</v>
      </c>
      <c r="CA47" s="8" t="s">
        <v>261</v>
      </c>
      <c r="CB47" s="8" t="s">
        <v>1135</v>
      </c>
      <c r="CC47" s="8" t="s">
        <v>327</v>
      </c>
      <c r="CD47" s="8" t="s">
        <v>1136</v>
      </c>
      <c r="CE47" s="8" t="s">
        <v>1137</v>
      </c>
      <c r="CG47" s="8" t="s">
        <v>1138</v>
      </c>
      <c r="CH47" s="16" t="s">
        <v>1157</v>
      </c>
      <c r="CI47" s="8" t="s">
        <v>1139</v>
      </c>
    </row>
    <row r="48" spans="1:94" ht="19.5" customHeight="1">
      <c r="A48" s="8" t="s">
        <v>1141</v>
      </c>
      <c r="B48" s="8" t="s">
        <v>4</v>
      </c>
      <c r="C48" s="8" t="s">
        <v>1142</v>
      </c>
      <c r="D48" s="8" t="s">
        <v>1143</v>
      </c>
      <c r="E48" s="8" t="s">
        <v>1144</v>
      </c>
      <c r="F48" s="8" t="s">
        <v>1145</v>
      </c>
      <c r="G48" s="8" t="s">
        <v>1146</v>
      </c>
      <c r="H48" s="8" t="s">
        <v>314</v>
      </c>
      <c r="I48" s="8" t="s">
        <v>508</v>
      </c>
      <c r="J48" s="8" t="s">
        <v>241</v>
      </c>
      <c r="L48" s="8" t="s">
        <v>243</v>
      </c>
      <c r="P48" s="8" t="s">
        <v>243</v>
      </c>
      <c r="AZ48" s="8" t="s">
        <v>292</v>
      </c>
      <c r="BA48" s="8" t="s">
        <v>1147</v>
      </c>
      <c r="BB48" s="8" t="s">
        <v>526</v>
      </c>
      <c r="BC48" s="8" t="s">
        <v>1148</v>
      </c>
      <c r="BD48" s="8" t="s">
        <v>526</v>
      </c>
      <c r="BE48" s="8" t="s">
        <v>526</v>
      </c>
      <c r="BF48" s="8" t="s">
        <v>526</v>
      </c>
      <c r="BH48" s="8" t="s">
        <v>1149</v>
      </c>
      <c r="BI48" s="8" t="s">
        <v>7</v>
      </c>
      <c r="BJ48" s="8" t="s">
        <v>1150</v>
      </c>
      <c r="BL48" s="8" t="s">
        <v>8</v>
      </c>
      <c r="BM48" s="8" t="s">
        <v>280</v>
      </c>
      <c r="BN48" s="8" t="s">
        <v>323</v>
      </c>
      <c r="BP48" s="8" t="s">
        <v>1151</v>
      </c>
      <c r="BQ48" s="8" t="s">
        <v>1151</v>
      </c>
      <c r="BR48" s="8" t="s">
        <v>1152</v>
      </c>
      <c r="BS48" s="8" t="s">
        <v>374</v>
      </c>
      <c r="BT48" s="8" t="s">
        <v>9</v>
      </c>
      <c r="BU48" s="8" t="s">
        <v>9</v>
      </c>
      <c r="BV48" s="8" t="s">
        <v>9</v>
      </c>
      <c r="BW48" s="8" t="s">
        <v>260</v>
      </c>
      <c r="BX48" s="8" t="s">
        <v>260</v>
      </c>
      <c r="BZ48" s="8" t="s">
        <v>260</v>
      </c>
      <c r="CA48" s="8" t="s">
        <v>260</v>
      </c>
      <c r="CB48" s="8" t="s">
        <v>262</v>
      </c>
      <c r="CC48" s="8" t="s">
        <v>327</v>
      </c>
      <c r="CD48" s="8" t="s">
        <v>1153</v>
      </c>
      <c r="CE48" s="8" t="s">
        <v>801</v>
      </c>
      <c r="CG48" s="8" t="s">
        <v>1143</v>
      </c>
      <c r="CH48" s="16" t="s">
        <v>1154</v>
      </c>
      <c r="CI48" s="12" t="s">
        <v>1163</v>
      </c>
    </row>
    <row r="49" spans="1:88" customFormat="1" ht="18.75">
      <c r="A49" t="s">
        <v>1164</v>
      </c>
      <c r="B49" t="s">
        <v>4</v>
      </c>
      <c r="C49" t="s">
        <v>1165</v>
      </c>
      <c r="D49" t="s">
        <v>1166</v>
      </c>
      <c r="E49" t="s">
        <v>1167</v>
      </c>
      <c r="F49" t="s">
        <v>1168</v>
      </c>
      <c r="G49" t="s">
        <v>1169</v>
      </c>
      <c r="H49" t="s">
        <v>274</v>
      </c>
      <c r="I49" t="s">
        <v>580</v>
      </c>
      <c r="J49" t="s">
        <v>241</v>
      </c>
      <c r="L49" t="s">
        <v>243</v>
      </c>
      <c r="N49" t="s">
        <v>243</v>
      </c>
      <c r="O49" t="s">
        <v>244</v>
      </c>
      <c r="P49" t="s">
        <v>243</v>
      </c>
      <c r="Q49" t="s">
        <v>243</v>
      </c>
      <c r="R49" t="s">
        <v>243</v>
      </c>
      <c r="S49" t="s">
        <v>244</v>
      </c>
      <c r="T49" t="s">
        <v>244</v>
      </c>
      <c r="U49" t="s">
        <v>243</v>
      </c>
      <c r="V49" t="s">
        <v>244</v>
      </c>
      <c r="W49" t="s">
        <v>244</v>
      </c>
      <c r="Z49" t="s">
        <v>242</v>
      </c>
      <c r="AA49" t="s">
        <v>242</v>
      </c>
      <c r="AG49" t="s">
        <v>243</v>
      </c>
      <c r="AH49" t="s">
        <v>243</v>
      </c>
      <c r="AI49" t="s">
        <v>243</v>
      </c>
      <c r="AK49" t="s">
        <v>243</v>
      </c>
      <c r="AL49" t="s">
        <v>243</v>
      </c>
      <c r="AR49" t="s">
        <v>242</v>
      </c>
      <c r="AY49" t="s">
        <v>1183</v>
      </c>
      <c r="BA49" t="s">
        <v>1170</v>
      </c>
      <c r="BB49" t="s">
        <v>1171</v>
      </c>
      <c r="BC49" t="s">
        <v>1172</v>
      </c>
      <c r="BD49" t="s">
        <v>1173</v>
      </c>
      <c r="BH49" t="s">
        <v>1174</v>
      </c>
      <c r="BI49" t="s">
        <v>7</v>
      </c>
      <c r="BJ49" t="s">
        <v>1175</v>
      </c>
      <c r="BK49" t="s">
        <v>298</v>
      </c>
      <c r="BL49" t="s">
        <v>8</v>
      </c>
      <c r="BM49" t="s">
        <v>427</v>
      </c>
      <c r="BN49" t="s">
        <v>299</v>
      </c>
      <c r="BP49" t="s">
        <v>1176</v>
      </c>
      <c r="BQ49" t="s">
        <v>1177</v>
      </c>
      <c r="BR49" t="s">
        <v>1178</v>
      </c>
      <c r="BS49" t="s">
        <v>1006</v>
      </c>
      <c r="BT49" t="s">
        <v>260</v>
      </c>
      <c r="BU49" t="s">
        <v>260</v>
      </c>
      <c r="BV49" t="s">
        <v>261</v>
      </c>
      <c r="BW49" t="s">
        <v>260</v>
      </c>
      <c r="BX49" t="s">
        <v>260</v>
      </c>
      <c r="BY49" t="s">
        <v>261</v>
      </c>
      <c r="BZ49" t="s">
        <v>261</v>
      </c>
      <c r="CA49" t="s">
        <v>260</v>
      </c>
      <c r="CB49" t="s">
        <v>262</v>
      </c>
      <c r="CC49" t="s">
        <v>327</v>
      </c>
      <c r="CD49" t="s">
        <v>1179</v>
      </c>
      <c r="CE49" t="s">
        <v>1180</v>
      </c>
      <c r="CG49" t="s">
        <v>1166</v>
      </c>
      <c r="CH49" t="s">
        <v>1181</v>
      </c>
      <c r="CI49" t="s">
        <v>1182</v>
      </c>
    </row>
    <row r="50" spans="1:88" customFormat="1" ht="21.75" customHeight="1">
      <c r="A50" t="s">
        <v>1192</v>
      </c>
      <c r="B50" t="s">
        <v>4</v>
      </c>
      <c r="C50" t="s">
        <v>1193</v>
      </c>
      <c r="D50" t="s">
        <v>1328</v>
      </c>
      <c r="E50" t="s">
        <v>1194</v>
      </c>
      <c r="F50" s="15" t="s">
        <v>1329</v>
      </c>
      <c r="G50" t="s">
        <v>1330</v>
      </c>
      <c r="H50" s="15" t="s">
        <v>1331</v>
      </c>
      <c r="I50" t="s">
        <v>1332</v>
      </c>
      <c r="J50" t="s">
        <v>241</v>
      </c>
      <c r="L50" t="s">
        <v>243</v>
      </c>
      <c r="O50" t="s">
        <v>244</v>
      </c>
      <c r="P50" t="s">
        <v>242</v>
      </c>
      <c r="Q50" t="s">
        <v>242</v>
      </c>
      <c r="R50" t="s">
        <v>242</v>
      </c>
      <c r="S50" t="s">
        <v>244</v>
      </c>
      <c r="T50" t="s">
        <v>244</v>
      </c>
      <c r="U50" t="s">
        <v>244</v>
      </c>
      <c r="V50" t="s">
        <v>244</v>
      </c>
      <c r="W50" t="s">
        <v>244</v>
      </c>
      <c r="X50" t="s">
        <v>244</v>
      </c>
      <c r="Y50" t="s">
        <v>244</v>
      </c>
      <c r="Z50" t="s">
        <v>244</v>
      </c>
      <c r="AD50" t="s">
        <v>6</v>
      </c>
      <c r="AG50" t="s">
        <v>244</v>
      </c>
      <c r="AK50" t="s">
        <v>244</v>
      </c>
      <c r="AN50" t="s">
        <v>244</v>
      </c>
      <c r="AS50" t="s">
        <v>6</v>
      </c>
      <c r="AY50" t="s">
        <v>1333</v>
      </c>
      <c r="AZ50" t="s">
        <v>1339</v>
      </c>
      <c r="BA50" t="s">
        <v>1334</v>
      </c>
      <c r="BB50" t="s">
        <v>1335</v>
      </c>
      <c r="BC50" t="s">
        <v>1336</v>
      </c>
      <c r="BD50" t="s">
        <v>1337</v>
      </c>
      <c r="BE50" t="s">
        <v>1340</v>
      </c>
      <c r="BF50" t="s">
        <v>1338</v>
      </c>
      <c r="BG50" t="s">
        <v>1338</v>
      </c>
      <c r="BH50" t="s">
        <v>1341</v>
      </c>
      <c r="BI50" t="s">
        <v>691</v>
      </c>
      <c r="BO50" t="s">
        <v>1342</v>
      </c>
      <c r="BR50" t="s">
        <v>1343</v>
      </c>
      <c r="BS50" t="s">
        <v>1344</v>
      </c>
      <c r="BT50" t="s">
        <v>260</v>
      </c>
      <c r="BU50" t="s">
        <v>260</v>
      </c>
      <c r="BV50" t="s">
        <v>1345</v>
      </c>
      <c r="BW50" t="s">
        <v>260</v>
      </c>
      <c r="BY50" t="s">
        <v>1346</v>
      </c>
      <c r="BZ50" t="s">
        <v>1347</v>
      </c>
      <c r="CA50" t="s">
        <v>1348</v>
      </c>
      <c r="CB50" t="s">
        <v>395</v>
      </c>
      <c r="CC50" t="s">
        <v>1349</v>
      </c>
      <c r="CD50" t="s">
        <v>1350</v>
      </c>
      <c r="CE50" t="s">
        <v>1351</v>
      </c>
      <c r="CF50" t="s">
        <v>1352</v>
      </c>
      <c r="CG50" t="s">
        <v>1195</v>
      </c>
      <c r="CH50" t="s">
        <v>1197</v>
      </c>
      <c r="CI50" t="s">
        <v>1196</v>
      </c>
      <c r="CJ50" t="s">
        <v>1353</v>
      </c>
    </row>
    <row r="51" spans="1:88" customFormat="1" ht="18.75">
      <c r="A51" t="s">
        <v>1198</v>
      </c>
      <c r="B51" t="s">
        <v>4</v>
      </c>
      <c r="C51" t="s">
        <v>1199</v>
      </c>
      <c r="D51" t="s">
        <v>1200</v>
      </c>
      <c r="E51" t="s">
        <v>1201</v>
      </c>
      <c r="F51" t="s">
        <v>1202</v>
      </c>
      <c r="G51" t="s">
        <v>1203</v>
      </c>
      <c r="H51" t="s">
        <v>274</v>
      </c>
      <c r="I51" t="s">
        <v>1048</v>
      </c>
      <c r="J51" t="s">
        <v>243</v>
      </c>
      <c r="L51" t="s">
        <v>243</v>
      </c>
      <c r="O51" t="s">
        <v>6</v>
      </c>
      <c r="P51" t="s">
        <v>243</v>
      </c>
      <c r="Q51" t="s">
        <v>242</v>
      </c>
      <c r="R51" t="s">
        <v>242</v>
      </c>
      <c r="U51" t="s">
        <v>242</v>
      </c>
      <c r="W51" t="s">
        <v>242</v>
      </c>
      <c r="AK51" t="s">
        <v>243</v>
      </c>
      <c r="AZ51" t="s">
        <v>292</v>
      </c>
      <c r="BA51" t="s">
        <v>1204</v>
      </c>
      <c r="BC51" t="s">
        <v>1205</v>
      </c>
      <c r="BH51" t="s">
        <v>1206</v>
      </c>
      <c r="BI51" t="s">
        <v>7</v>
      </c>
      <c r="BK51" t="s">
        <v>298</v>
      </c>
      <c r="BL51" t="s">
        <v>8</v>
      </c>
      <c r="BM51" t="s">
        <v>478</v>
      </c>
      <c r="BN51" t="s">
        <v>299</v>
      </c>
      <c r="BR51" t="s">
        <v>460</v>
      </c>
      <c r="BS51" t="s">
        <v>1207</v>
      </c>
      <c r="BT51" t="s">
        <v>261</v>
      </c>
      <c r="BU51" t="s">
        <v>261</v>
      </c>
      <c r="BV51" t="s">
        <v>261</v>
      </c>
      <c r="BW51" t="s">
        <v>260</v>
      </c>
      <c r="BX51" t="s">
        <v>260</v>
      </c>
      <c r="BY51" t="s">
        <v>260</v>
      </c>
      <c r="BZ51" t="s">
        <v>260</v>
      </c>
      <c r="CA51" t="s">
        <v>260</v>
      </c>
      <c r="CB51" t="s">
        <v>262</v>
      </c>
      <c r="CC51" t="s">
        <v>327</v>
      </c>
      <c r="CD51" t="s">
        <v>431</v>
      </c>
      <c r="CE51" t="s">
        <v>431</v>
      </c>
      <c r="CG51" t="s">
        <v>1200</v>
      </c>
      <c r="CH51" t="s">
        <v>1257</v>
      </c>
      <c r="CI51" t="s">
        <v>1208</v>
      </c>
    </row>
    <row r="52" spans="1:88" customFormat="1" ht="18" customHeight="1">
      <c r="A52" t="s">
        <v>1209</v>
      </c>
      <c r="B52" t="s">
        <v>4</v>
      </c>
      <c r="C52" t="s">
        <v>1210</v>
      </c>
      <c r="D52" t="s">
        <v>1211</v>
      </c>
      <c r="E52" t="s">
        <v>1212</v>
      </c>
      <c r="F52" s="15" t="s">
        <v>1213</v>
      </c>
      <c r="G52" t="s">
        <v>1169</v>
      </c>
      <c r="H52" t="s">
        <v>274</v>
      </c>
      <c r="I52" t="s">
        <v>508</v>
      </c>
      <c r="J52" t="s">
        <v>243</v>
      </c>
      <c r="K52" t="s">
        <v>243</v>
      </c>
      <c r="L52" t="s">
        <v>243</v>
      </c>
      <c r="N52" t="s">
        <v>243</v>
      </c>
      <c r="P52" t="s">
        <v>243</v>
      </c>
      <c r="Q52" t="s">
        <v>243</v>
      </c>
      <c r="R52" t="s">
        <v>243</v>
      </c>
      <c r="T52" t="s">
        <v>242</v>
      </c>
      <c r="U52" t="s">
        <v>242</v>
      </c>
      <c r="AK52" t="s">
        <v>242</v>
      </c>
      <c r="AL52" t="s">
        <v>242</v>
      </c>
      <c r="AZ52" t="s">
        <v>292</v>
      </c>
      <c r="BA52" t="s">
        <v>1214</v>
      </c>
      <c r="BB52" t="s">
        <v>1215</v>
      </c>
      <c r="BC52" t="s">
        <v>1216</v>
      </c>
      <c r="BD52" t="s">
        <v>1217</v>
      </c>
      <c r="BH52" t="s">
        <v>1218</v>
      </c>
      <c r="BI52" t="s">
        <v>7</v>
      </c>
      <c r="BJ52" t="s">
        <v>1219</v>
      </c>
      <c r="BK52" t="s">
        <v>298</v>
      </c>
      <c r="BL52" t="s">
        <v>8</v>
      </c>
      <c r="BM52" t="s">
        <v>280</v>
      </c>
      <c r="BN52" t="s">
        <v>323</v>
      </c>
      <c r="BP52" t="s">
        <v>1220</v>
      </c>
      <c r="BQ52" t="s">
        <v>1262</v>
      </c>
      <c r="BR52" t="s">
        <v>1221</v>
      </c>
      <c r="BS52" t="s">
        <v>374</v>
      </c>
      <c r="BT52" t="s">
        <v>261</v>
      </c>
      <c r="BU52" t="s">
        <v>261</v>
      </c>
      <c r="BV52" t="s">
        <v>261</v>
      </c>
      <c r="BW52" t="s">
        <v>260</v>
      </c>
      <c r="BX52" t="s">
        <v>260</v>
      </c>
      <c r="BY52" t="s">
        <v>260</v>
      </c>
      <c r="BZ52" t="s">
        <v>260</v>
      </c>
      <c r="CA52" t="s">
        <v>261</v>
      </c>
      <c r="CB52" t="s">
        <v>262</v>
      </c>
      <c r="CC52" t="s">
        <v>327</v>
      </c>
      <c r="CD52" t="s">
        <v>1261</v>
      </c>
      <c r="CE52" t="s">
        <v>1222</v>
      </c>
      <c r="CF52" t="s">
        <v>1223</v>
      </c>
      <c r="CG52" t="s">
        <v>1224</v>
      </c>
      <c r="CH52" t="s">
        <v>1258</v>
      </c>
      <c r="CI52" t="s">
        <v>1225</v>
      </c>
    </row>
    <row r="53" spans="1:88" customFormat="1" ht="18.75">
      <c r="A53" t="s">
        <v>1226</v>
      </c>
      <c r="B53" t="s">
        <v>4</v>
      </c>
      <c r="C53" t="s">
        <v>1227</v>
      </c>
      <c r="D53" t="s">
        <v>1228</v>
      </c>
      <c r="E53" t="s">
        <v>1229</v>
      </c>
      <c r="F53" t="s">
        <v>1422</v>
      </c>
      <c r="G53" t="s">
        <v>1230</v>
      </c>
      <c r="H53" t="s">
        <v>367</v>
      </c>
      <c r="I53" t="s">
        <v>580</v>
      </c>
      <c r="J53" t="s">
        <v>242</v>
      </c>
      <c r="L53" t="s">
        <v>242</v>
      </c>
      <c r="P53" t="s">
        <v>244</v>
      </c>
      <c r="Q53" t="s">
        <v>244</v>
      </c>
      <c r="R53" t="s">
        <v>242</v>
      </c>
      <c r="AK53" t="s">
        <v>242</v>
      </c>
      <c r="AL53" t="s">
        <v>244</v>
      </c>
      <c r="AN53" t="s">
        <v>6</v>
      </c>
      <c r="AZ53" t="s">
        <v>292</v>
      </c>
      <c r="BA53" t="s">
        <v>1231</v>
      </c>
      <c r="BB53" t="s">
        <v>1232</v>
      </c>
      <c r="BC53" t="s">
        <v>1233</v>
      </c>
      <c r="BD53" t="s">
        <v>1234</v>
      </c>
      <c r="BE53" t="s">
        <v>1235</v>
      </c>
      <c r="BI53" t="s">
        <v>7</v>
      </c>
      <c r="BJ53" t="s">
        <v>1236</v>
      </c>
      <c r="BK53" t="s">
        <v>298</v>
      </c>
      <c r="BL53" t="s">
        <v>625</v>
      </c>
      <c r="BM53" t="s">
        <v>256</v>
      </c>
      <c r="BN53" t="s">
        <v>299</v>
      </c>
      <c r="BP53" t="s">
        <v>1237</v>
      </c>
      <c r="BR53" t="s">
        <v>429</v>
      </c>
      <c r="BS53" t="s">
        <v>1006</v>
      </c>
      <c r="BT53" t="s">
        <v>261</v>
      </c>
      <c r="BU53" t="s">
        <v>261</v>
      </c>
      <c r="BV53" t="s">
        <v>261</v>
      </c>
      <c r="BW53" t="s">
        <v>260</v>
      </c>
      <c r="BX53" t="s">
        <v>260</v>
      </c>
      <c r="BY53" t="s">
        <v>261</v>
      </c>
      <c r="BZ53" t="s">
        <v>261</v>
      </c>
      <c r="CA53" t="s">
        <v>260</v>
      </c>
      <c r="CB53" t="s">
        <v>262</v>
      </c>
      <c r="CC53" t="s">
        <v>327</v>
      </c>
      <c r="CD53" t="s">
        <v>1238</v>
      </c>
      <c r="CE53" t="s">
        <v>1238</v>
      </c>
      <c r="CF53" t="s">
        <v>1239</v>
      </c>
      <c r="CG53" t="s">
        <v>1240</v>
      </c>
      <c r="CH53" t="s">
        <v>1259</v>
      </c>
      <c r="CI53" t="s">
        <v>1241</v>
      </c>
    </row>
    <row r="54" spans="1:88" customFormat="1" ht="18.75">
      <c r="A54" t="s">
        <v>1242</v>
      </c>
      <c r="B54" t="s">
        <v>4</v>
      </c>
      <c r="C54" t="s">
        <v>1243</v>
      </c>
      <c r="D54" t="s">
        <v>1244</v>
      </c>
      <c r="E54" t="s">
        <v>1245</v>
      </c>
      <c r="F54" t="s">
        <v>1246</v>
      </c>
      <c r="G54" t="s">
        <v>1247</v>
      </c>
      <c r="H54" t="s">
        <v>274</v>
      </c>
      <c r="I54" t="s">
        <v>1248</v>
      </c>
      <c r="J54" t="s">
        <v>243</v>
      </c>
      <c r="L54" t="s">
        <v>242</v>
      </c>
      <c r="P54" t="s">
        <v>242</v>
      </c>
      <c r="R54" t="s">
        <v>242</v>
      </c>
      <c r="AG54" t="s">
        <v>243</v>
      </c>
      <c r="AH54" t="s">
        <v>242</v>
      </c>
      <c r="AI54" t="s">
        <v>243</v>
      </c>
      <c r="AK54" t="s">
        <v>242</v>
      </c>
      <c r="AL54" t="s">
        <v>242</v>
      </c>
      <c r="AZ54" t="s">
        <v>562</v>
      </c>
      <c r="BA54" t="s">
        <v>1249</v>
      </c>
      <c r="BC54" t="s">
        <v>1250</v>
      </c>
      <c r="BD54" t="s">
        <v>1251</v>
      </c>
      <c r="BI54" t="s">
        <v>7</v>
      </c>
      <c r="BJ54" t="s">
        <v>1252</v>
      </c>
      <c r="BK54" t="s">
        <v>298</v>
      </c>
      <c r="BL54" t="s">
        <v>8</v>
      </c>
      <c r="BM54" t="s">
        <v>256</v>
      </c>
      <c r="BN54" t="s">
        <v>299</v>
      </c>
      <c r="BR54" t="s">
        <v>460</v>
      </c>
      <c r="BS54" t="s">
        <v>907</v>
      </c>
      <c r="BT54" t="s">
        <v>261</v>
      </c>
      <c r="BU54" t="s">
        <v>261</v>
      </c>
      <c r="BV54" t="s">
        <v>260</v>
      </c>
      <c r="BW54" t="s">
        <v>260</v>
      </c>
      <c r="BX54" t="s">
        <v>260</v>
      </c>
      <c r="BY54" t="s">
        <v>260</v>
      </c>
      <c r="BZ54" t="s">
        <v>261</v>
      </c>
      <c r="CA54" t="s">
        <v>260</v>
      </c>
      <c r="CB54" t="s">
        <v>262</v>
      </c>
      <c r="CC54" t="s">
        <v>327</v>
      </c>
      <c r="CD54" t="s">
        <v>1253</v>
      </c>
      <c r="CE54" t="s">
        <v>1254</v>
      </c>
      <c r="CG54" t="s">
        <v>378</v>
      </c>
      <c r="CH54" t="s">
        <v>1260</v>
      </c>
      <c r="CI54" t="s">
        <v>1255</v>
      </c>
      <c r="CJ54" t="s">
        <v>1256</v>
      </c>
    </row>
    <row r="55" spans="1:88" ht="19.5" customHeight="1">
      <c r="A55" s="8" t="s">
        <v>1263</v>
      </c>
      <c r="B55" s="8" t="s">
        <v>4</v>
      </c>
      <c r="C55" s="8" t="s">
        <v>1193</v>
      </c>
      <c r="D55" s="8" t="s">
        <v>1264</v>
      </c>
      <c r="E55" s="8" t="s">
        <v>1265</v>
      </c>
      <c r="F55" s="8" t="s">
        <v>1266</v>
      </c>
      <c r="G55" s="8" t="s">
        <v>1267</v>
      </c>
      <c r="H55" s="8" t="s">
        <v>5</v>
      </c>
      <c r="I55" s="8" t="s">
        <v>1123</v>
      </c>
      <c r="J55" s="8" t="s">
        <v>243</v>
      </c>
      <c r="K55" s="8" t="s">
        <v>243</v>
      </c>
      <c r="L55" s="8" t="s">
        <v>243</v>
      </c>
      <c r="N55" s="8" t="s">
        <v>243</v>
      </c>
      <c r="O55" s="8" t="s">
        <v>244</v>
      </c>
      <c r="P55" s="8" t="s">
        <v>243</v>
      </c>
      <c r="Q55" s="8" t="s">
        <v>242</v>
      </c>
      <c r="R55" s="8" t="s">
        <v>243</v>
      </c>
      <c r="U55" s="8" t="s">
        <v>243</v>
      </c>
      <c r="V55" s="8" t="s">
        <v>244</v>
      </c>
      <c r="X55" s="8" t="s">
        <v>244</v>
      </c>
      <c r="AA55" s="8" t="s">
        <v>242</v>
      </c>
      <c r="AB55" s="8" t="s">
        <v>242</v>
      </c>
      <c r="AC55" s="8" t="s">
        <v>242</v>
      </c>
      <c r="AF55" s="8" t="s">
        <v>242</v>
      </c>
      <c r="AG55" s="8" t="s">
        <v>242</v>
      </c>
      <c r="AH55" s="8" t="s">
        <v>242</v>
      </c>
      <c r="AK55" s="8" t="s">
        <v>243</v>
      </c>
      <c r="AL55" s="8" t="s">
        <v>242</v>
      </c>
      <c r="AN55" s="8" t="s">
        <v>242</v>
      </c>
      <c r="AZ55" s="8" t="s">
        <v>292</v>
      </c>
      <c r="BA55" s="8" t="s">
        <v>1268</v>
      </c>
      <c r="BC55" s="8" t="s">
        <v>1269</v>
      </c>
      <c r="BD55" s="8" t="s">
        <v>1270</v>
      </c>
      <c r="BH55" s="8" t="s">
        <v>1124</v>
      </c>
      <c r="BI55" s="8" t="s">
        <v>1309</v>
      </c>
      <c r="BO55" s="8" t="s">
        <v>1310</v>
      </c>
      <c r="BR55" s="8" t="s">
        <v>1271</v>
      </c>
      <c r="BS55" s="8" t="s">
        <v>374</v>
      </c>
      <c r="BT55" s="8" t="s">
        <v>9</v>
      </c>
      <c r="BU55" s="8" t="s">
        <v>9</v>
      </c>
      <c r="BV55" s="8" t="s">
        <v>9</v>
      </c>
      <c r="BW55" s="8" t="s">
        <v>1347</v>
      </c>
      <c r="BX55" s="8" t="s">
        <v>260</v>
      </c>
      <c r="BY55" s="8" t="s">
        <v>1370</v>
      </c>
      <c r="BZ55" s="8" t="s">
        <v>827</v>
      </c>
      <c r="CA55" s="8" t="s">
        <v>261</v>
      </c>
      <c r="CB55" s="8" t="s">
        <v>262</v>
      </c>
      <c r="CC55" s="8" t="s">
        <v>1272</v>
      </c>
      <c r="CD55" s="8" t="s">
        <v>1273</v>
      </c>
      <c r="CE55" s="8" t="s">
        <v>1274</v>
      </c>
      <c r="CG55" s="8" t="s">
        <v>1275</v>
      </c>
      <c r="CH55" s="16" t="s">
        <v>1277</v>
      </c>
      <c r="CI55" s="8" t="s">
        <v>1276</v>
      </c>
    </row>
    <row r="56" spans="1:88" customFormat="1" ht="28.5" customHeight="1">
      <c r="A56" t="s">
        <v>1278</v>
      </c>
      <c r="B56" t="s">
        <v>4</v>
      </c>
      <c r="C56" t="s">
        <v>1279</v>
      </c>
      <c r="D56" t="s">
        <v>1280</v>
      </c>
      <c r="E56" t="s">
        <v>1281</v>
      </c>
      <c r="F56" t="s">
        <v>1046</v>
      </c>
      <c r="G56" t="s">
        <v>1282</v>
      </c>
      <c r="H56" t="s">
        <v>274</v>
      </c>
      <c r="I56" t="s">
        <v>291</v>
      </c>
      <c r="J56" t="s">
        <v>242</v>
      </c>
      <c r="L56" t="s">
        <v>242</v>
      </c>
      <c r="N56" t="s">
        <v>6</v>
      </c>
      <c r="P56" t="s">
        <v>242</v>
      </c>
      <c r="Q56" t="s">
        <v>244</v>
      </c>
      <c r="R56" t="s">
        <v>243</v>
      </c>
      <c r="S56" t="s">
        <v>6</v>
      </c>
      <c r="T56" t="s">
        <v>6</v>
      </c>
      <c r="U56" t="s">
        <v>244</v>
      </c>
      <c r="V56" t="s">
        <v>6</v>
      </c>
      <c r="X56" t="s">
        <v>6</v>
      </c>
      <c r="AG56" t="s">
        <v>6</v>
      </c>
      <c r="AK56" t="s">
        <v>242</v>
      </c>
      <c r="AL56" t="s">
        <v>244</v>
      </c>
      <c r="AN56" t="s">
        <v>6</v>
      </c>
      <c r="AZ56" t="s">
        <v>292</v>
      </c>
      <c r="BA56" t="s">
        <v>1283</v>
      </c>
      <c r="BB56" t="s">
        <v>1284</v>
      </c>
      <c r="BC56" t="s">
        <v>1285</v>
      </c>
      <c r="BD56" t="s">
        <v>1286</v>
      </c>
      <c r="BH56" t="s">
        <v>1287</v>
      </c>
      <c r="BI56" t="s">
        <v>691</v>
      </c>
      <c r="BR56" s="15" t="s">
        <v>1288</v>
      </c>
      <c r="BS56" t="s">
        <v>374</v>
      </c>
      <c r="BT56" t="s">
        <v>9</v>
      </c>
      <c r="BU56" t="s">
        <v>260</v>
      </c>
      <c r="BV56" t="s">
        <v>1426</v>
      </c>
      <c r="BW56" t="s">
        <v>1347</v>
      </c>
      <c r="BX56" t="s">
        <v>260</v>
      </c>
      <c r="BY56" t="s">
        <v>260</v>
      </c>
      <c r="BZ56" t="s">
        <v>827</v>
      </c>
      <c r="CA56" t="s">
        <v>260</v>
      </c>
      <c r="CB56" t="s">
        <v>262</v>
      </c>
      <c r="CC56" t="s">
        <v>327</v>
      </c>
      <c r="CD56" t="s">
        <v>1289</v>
      </c>
      <c r="CE56" t="s">
        <v>1290</v>
      </c>
      <c r="CG56" t="s">
        <v>1291</v>
      </c>
      <c r="CH56" t="s">
        <v>1293</v>
      </c>
      <c r="CI56" t="s">
        <v>1292</v>
      </c>
    </row>
    <row r="57" spans="1:88" customFormat="1" ht="18.75" customHeight="1">
      <c r="A57" t="s">
        <v>1294</v>
      </c>
      <c r="B57" t="s">
        <v>4</v>
      </c>
      <c r="C57" t="s">
        <v>1295</v>
      </c>
      <c r="D57" t="s">
        <v>1296</v>
      </c>
      <c r="E57" t="s">
        <v>1297</v>
      </c>
      <c r="F57" s="15" t="s">
        <v>1298</v>
      </c>
      <c r="G57" t="s">
        <v>1299</v>
      </c>
      <c r="H57" t="s">
        <v>274</v>
      </c>
      <c r="I57" t="s">
        <v>508</v>
      </c>
      <c r="J57" t="s">
        <v>241</v>
      </c>
      <c r="L57" t="s">
        <v>243</v>
      </c>
      <c r="P57" t="s">
        <v>243</v>
      </c>
      <c r="Q57" t="s">
        <v>243</v>
      </c>
      <c r="R57" t="s">
        <v>243</v>
      </c>
      <c r="T57" t="s">
        <v>242</v>
      </c>
      <c r="U57" t="s">
        <v>243</v>
      </c>
      <c r="V57" t="s">
        <v>244</v>
      </c>
      <c r="X57" t="s">
        <v>6</v>
      </c>
      <c r="AK57" t="s">
        <v>242</v>
      </c>
      <c r="AL57" t="s">
        <v>242</v>
      </c>
      <c r="AN57" t="s">
        <v>244</v>
      </c>
      <c r="AY57" t="s">
        <v>1300</v>
      </c>
      <c r="AZ57" t="s">
        <v>292</v>
      </c>
      <c r="BA57" t="s">
        <v>1301</v>
      </c>
      <c r="BB57" t="s">
        <v>1302</v>
      </c>
      <c r="BC57" t="s">
        <v>1303</v>
      </c>
      <c r="BD57" t="s">
        <v>1304</v>
      </c>
      <c r="BI57" t="s">
        <v>691</v>
      </c>
      <c r="BR57" t="s">
        <v>1305</v>
      </c>
      <c r="BS57" t="s">
        <v>374</v>
      </c>
      <c r="BT57" t="s">
        <v>9</v>
      </c>
      <c r="BU57" t="s">
        <v>9</v>
      </c>
      <c r="BV57" t="s">
        <v>9</v>
      </c>
      <c r="BW57" t="s">
        <v>9</v>
      </c>
      <c r="BX57" t="s">
        <v>260</v>
      </c>
      <c r="BY57" t="s">
        <v>260</v>
      </c>
      <c r="BZ57" t="s">
        <v>260</v>
      </c>
      <c r="CA57" t="s">
        <v>260</v>
      </c>
      <c r="CB57" t="s">
        <v>262</v>
      </c>
      <c r="CC57" t="s">
        <v>1008</v>
      </c>
      <c r="CD57" t="s">
        <v>431</v>
      </c>
      <c r="CE57" t="s">
        <v>1306</v>
      </c>
      <c r="CG57" t="s">
        <v>1307</v>
      </c>
      <c r="CH57" t="s">
        <v>1325</v>
      </c>
      <c r="CI57" t="s">
        <v>1308</v>
      </c>
    </row>
    <row r="58" spans="1:88" customFormat="1" ht="18.75">
      <c r="A58" t="s">
        <v>1311</v>
      </c>
      <c r="B58" t="s">
        <v>4</v>
      </c>
      <c r="C58" t="s">
        <v>1312</v>
      </c>
      <c r="D58" t="s">
        <v>1313</v>
      </c>
      <c r="E58" t="s">
        <v>1314</v>
      </c>
      <c r="F58" t="s">
        <v>1315</v>
      </c>
      <c r="BI58" t="s">
        <v>7</v>
      </c>
      <c r="CG58" t="s">
        <v>1316</v>
      </c>
      <c r="CH58" t="s">
        <v>1326</v>
      </c>
      <c r="CI58" t="s">
        <v>1317</v>
      </c>
    </row>
    <row r="59" spans="1:88" customFormat="1" ht="18.75">
      <c r="A59" t="s">
        <v>1318</v>
      </c>
      <c r="B59" t="s">
        <v>4</v>
      </c>
      <c r="C59" t="s">
        <v>1354</v>
      </c>
      <c r="D59" t="s">
        <v>1319</v>
      </c>
      <c r="E59" t="s">
        <v>1320</v>
      </c>
      <c r="F59" t="s">
        <v>1321</v>
      </c>
      <c r="BI59" t="s">
        <v>7</v>
      </c>
      <c r="BJ59" t="s">
        <v>1322</v>
      </c>
      <c r="CG59" t="s">
        <v>1323</v>
      </c>
      <c r="CH59" t="s">
        <v>1327</v>
      </c>
      <c r="CI59" t="s">
        <v>1324</v>
      </c>
    </row>
    <row r="60" spans="1:88" customFormat="1" ht="18.75">
      <c r="A60" t="s">
        <v>1355</v>
      </c>
      <c r="B60" t="s">
        <v>4</v>
      </c>
      <c r="C60" t="s">
        <v>1356</v>
      </c>
      <c r="D60" t="s">
        <v>1369</v>
      </c>
      <c r="E60" t="s">
        <v>1384</v>
      </c>
      <c r="F60" t="s">
        <v>1358</v>
      </c>
      <c r="G60" t="s">
        <v>1169</v>
      </c>
      <c r="H60" t="s">
        <v>274</v>
      </c>
      <c r="I60" t="s">
        <v>291</v>
      </c>
      <c r="J60" t="s">
        <v>243</v>
      </c>
      <c r="L60" t="s">
        <v>242</v>
      </c>
      <c r="O60" t="s">
        <v>244</v>
      </c>
      <c r="P60" t="s">
        <v>242</v>
      </c>
      <c r="Q60" t="s">
        <v>242</v>
      </c>
      <c r="R60" t="s">
        <v>242</v>
      </c>
      <c r="S60" t="s">
        <v>244</v>
      </c>
      <c r="T60" t="s">
        <v>244</v>
      </c>
      <c r="U60" t="s">
        <v>244</v>
      </c>
      <c r="V60" t="s">
        <v>244</v>
      </c>
      <c r="AK60" t="s">
        <v>242</v>
      </c>
      <c r="AL60" t="s">
        <v>244</v>
      </c>
      <c r="AN60" t="s">
        <v>244</v>
      </c>
      <c r="AY60" t="s">
        <v>1383</v>
      </c>
      <c r="AZ60" t="s">
        <v>292</v>
      </c>
      <c r="BA60" t="s">
        <v>1359</v>
      </c>
      <c r="BB60" t="s">
        <v>1443</v>
      </c>
      <c r="BC60" t="s">
        <v>1360</v>
      </c>
      <c r="BD60" t="s">
        <v>1361</v>
      </c>
      <c r="BH60" t="s">
        <v>1362</v>
      </c>
      <c r="BI60" t="s">
        <v>7</v>
      </c>
      <c r="BJ60" t="s">
        <v>1363</v>
      </c>
      <c r="BK60" t="s">
        <v>298</v>
      </c>
      <c r="BL60" t="s">
        <v>8</v>
      </c>
      <c r="BM60" t="s">
        <v>280</v>
      </c>
      <c r="BN60" t="s">
        <v>299</v>
      </c>
      <c r="BP60" t="s">
        <v>1364</v>
      </c>
      <c r="BR60" t="s">
        <v>1365</v>
      </c>
      <c r="BS60" t="s">
        <v>374</v>
      </c>
      <c r="BT60" t="s">
        <v>9</v>
      </c>
      <c r="BU60" t="s">
        <v>9</v>
      </c>
      <c r="BV60" t="s">
        <v>9</v>
      </c>
      <c r="BW60" t="s">
        <v>260</v>
      </c>
      <c r="BX60" t="s">
        <v>260</v>
      </c>
      <c r="BY60" t="s">
        <v>260</v>
      </c>
      <c r="BZ60" t="s">
        <v>260</v>
      </c>
      <c r="CA60" t="s">
        <v>260</v>
      </c>
      <c r="CB60" t="s">
        <v>262</v>
      </c>
      <c r="CC60" t="s">
        <v>411</v>
      </c>
      <c r="CD60" t="s">
        <v>431</v>
      </c>
      <c r="CE60" t="s">
        <v>1366</v>
      </c>
      <c r="CG60" t="s">
        <v>1357</v>
      </c>
      <c r="CH60" t="s">
        <v>1367</v>
      </c>
      <c r="CI60" s="13" t="s">
        <v>1368</v>
      </c>
    </row>
    <row r="61" spans="1:88" customFormat="1" ht="18.75">
      <c r="A61" t="s">
        <v>1371</v>
      </c>
      <c r="B61" t="s">
        <v>4</v>
      </c>
      <c r="C61" t="s">
        <v>1372</v>
      </c>
      <c r="D61" t="s">
        <v>1373</v>
      </c>
      <c r="E61" t="s">
        <v>1374</v>
      </c>
      <c r="F61" t="s">
        <v>1046</v>
      </c>
      <c r="G61" t="s">
        <v>1375</v>
      </c>
      <c r="H61" t="s">
        <v>490</v>
      </c>
      <c r="I61" t="s">
        <v>580</v>
      </c>
      <c r="J61" t="s">
        <v>243</v>
      </c>
      <c r="L61" t="s">
        <v>242</v>
      </c>
      <c r="P61" t="s">
        <v>242</v>
      </c>
      <c r="Q61" t="s">
        <v>242</v>
      </c>
      <c r="R61" t="s">
        <v>242</v>
      </c>
      <c r="T61" t="s">
        <v>244</v>
      </c>
      <c r="U61" t="s">
        <v>244</v>
      </c>
      <c r="AN61" t="s">
        <v>244</v>
      </c>
      <c r="AS61" t="s">
        <v>6</v>
      </c>
      <c r="AZ61" t="s">
        <v>385</v>
      </c>
      <c r="BA61" t="s">
        <v>1376</v>
      </c>
      <c r="BD61" t="s">
        <v>1377</v>
      </c>
      <c r="BH61" t="s">
        <v>1378</v>
      </c>
      <c r="BI61" t="s">
        <v>691</v>
      </c>
      <c r="BO61" t="s">
        <v>1379</v>
      </c>
      <c r="BR61" t="s">
        <v>460</v>
      </c>
      <c r="BS61" t="s">
        <v>374</v>
      </c>
      <c r="BT61" t="s">
        <v>260</v>
      </c>
      <c r="BU61" t="s">
        <v>260</v>
      </c>
      <c r="BV61" t="s">
        <v>260</v>
      </c>
      <c r="BW61" t="s">
        <v>260</v>
      </c>
      <c r="BX61" t="s">
        <v>261</v>
      </c>
      <c r="BY61" t="s">
        <v>260</v>
      </c>
      <c r="BZ61" t="s">
        <v>260</v>
      </c>
      <c r="CA61" t="s">
        <v>260</v>
      </c>
      <c r="CB61" t="s">
        <v>262</v>
      </c>
      <c r="CC61" t="s">
        <v>327</v>
      </c>
      <c r="CD61" t="s">
        <v>1380</v>
      </c>
      <c r="CE61" t="s">
        <v>463</v>
      </c>
      <c r="CG61" t="s">
        <v>737</v>
      </c>
      <c r="CH61" t="s">
        <v>1382</v>
      </c>
      <c r="CI61" t="s">
        <v>1381</v>
      </c>
    </row>
    <row r="62" spans="1:88" ht="19.5" customHeight="1">
      <c r="A62" s="8" t="s">
        <v>1397</v>
      </c>
      <c r="B62" s="8" t="s">
        <v>4</v>
      </c>
      <c r="C62" s="8" t="s">
        <v>1398</v>
      </c>
      <c r="D62" s="8" t="s">
        <v>1399</v>
      </c>
      <c r="E62" s="8" t="s">
        <v>1400</v>
      </c>
      <c r="F62" s="8" t="s">
        <v>1401</v>
      </c>
      <c r="G62" s="8" t="s">
        <v>1402</v>
      </c>
      <c r="H62" s="8" t="s">
        <v>367</v>
      </c>
      <c r="I62" s="8" t="s">
        <v>580</v>
      </c>
      <c r="J62" s="8" t="s">
        <v>243</v>
      </c>
      <c r="L62" s="8" t="s">
        <v>242</v>
      </c>
      <c r="P62" s="8" t="s">
        <v>242</v>
      </c>
      <c r="Q62" s="8" t="s">
        <v>242</v>
      </c>
      <c r="R62" s="8" t="s">
        <v>242</v>
      </c>
      <c r="T62" s="8" t="s">
        <v>242</v>
      </c>
      <c r="V62" s="8" t="s">
        <v>244</v>
      </c>
      <c r="X62" s="8" t="s">
        <v>244</v>
      </c>
      <c r="Z62" s="8" t="s">
        <v>244</v>
      </c>
      <c r="AK62" s="8" t="s">
        <v>242</v>
      </c>
      <c r="BA62" s="8" t="s">
        <v>1403</v>
      </c>
      <c r="BH62" s="8" t="s">
        <v>872</v>
      </c>
      <c r="BI62" s="8" t="s">
        <v>7</v>
      </c>
      <c r="BJ62" s="8" t="s">
        <v>1404</v>
      </c>
      <c r="BK62" s="8" t="s">
        <v>298</v>
      </c>
      <c r="BL62" s="8" t="s">
        <v>8</v>
      </c>
      <c r="BM62" s="8" t="s">
        <v>427</v>
      </c>
      <c r="BN62" s="8" t="s">
        <v>299</v>
      </c>
      <c r="BP62" s="8" t="s">
        <v>1405</v>
      </c>
      <c r="BQ62" s="8" t="s">
        <v>429</v>
      </c>
      <c r="BR62" s="8" t="s">
        <v>460</v>
      </c>
      <c r="BT62" s="8" t="s">
        <v>261</v>
      </c>
      <c r="BU62" s="8" t="s">
        <v>261</v>
      </c>
      <c r="BV62" s="8" t="s">
        <v>9</v>
      </c>
      <c r="BW62" s="8" t="s">
        <v>260</v>
      </c>
      <c r="BX62" s="8" t="s">
        <v>260</v>
      </c>
      <c r="BY62" s="8" t="s">
        <v>260</v>
      </c>
      <c r="BZ62" s="8" t="s">
        <v>260</v>
      </c>
      <c r="CA62" s="8" t="s">
        <v>9</v>
      </c>
      <c r="CB62" s="8" t="s">
        <v>262</v>
      </c>
      <c r="CC62" s="8" t="s">
        <v>327</v>
      </c>
      <c r="CD62" s="8" t="s">
        <v>431</v>
      </c>
      <c r="CE62" s="8" t="s">
        <v>377</v>
      </c>
      <c r="CG62" s="8" t="s">
        <v>1406</v>
      </c>
      <c r="CH62" s="16" t="s">
        <v>1408</v>
      </c>
      <c r="CI62" s="8" t="s">
        <v>1407</v>
      </c>
    </row>
    <row r="63" spans="1:88" customFormat="1" ht="18.75">
      <c r="A63" t="s">
        <v>1409</v>
      </c>
      <c r="B63" t="s">
        <v>4</v>
      </c>
      <c r="C63" t="s">
        <v>1398</v>
      </c>
      <c r="D63" t="s">
        <v>1410</v>
      </c>
      <c r="E63" t="s">
        <v>1411</v>
      </c>
      <c r="F63" t="s">
        <v>1412</v>
      </c>
      <c r="G63" t="s">
        <v>1413</v>
      </c>
      <c r="H63" t="s">
        <v>274</v>
      </c>
      <c r="I63" t="s">
        <v>1048</v>
      </c>
      <c r="J63" t="s">
        <v>243</v>
      </c>
      <c r="L63" t="s">
        <v>243</v>
      </c>
      <c r="P63" t="s">
        <v>243</v>
      </c>
      <c r="Q63" t="s">
        <v>243</v>
      </c>
      <c r="R63" t="s">
        <v>243</v>
      </c>
      <c r="U63" t="s">
        <v>243</v>
      </c>
      <c r="AN63" t="s">
        <v>242</v>
      </c>
      <c r="AZ63" t="s">
        <v>943</v>
      </c>
      <c r="BB63" t="s">
        <v>1414</v>
      </c>
      <c r="BC63" t="s">
        <v>1415</v>
      </c>
      <c r="BD63" t="s">
        <v>1416</v>
      </c>
      <c r="BG63" t="s">
        <v>458</v>
      </c>
      <c r="BI63" t="s">
        <v>297</v>
      </c>
      <c r="BK63" t="s">
        <v>298</v>
      </c>
      <c r="BL63" t="s">
        <v>8</v>
      </c>
      <c r="BM63" t="s">
        <v>280</v>
      </c>
      <c r="BN63" t="s">
        <v>299</v>
      </c>
      <c r="BP63" t="s">
        <v>1417</v>
      </c>
      <c r="BQ63" t="s">
        <v>1417</v>
      </c>
      <c r="BS63" t="s">
        <v>374</v>
      </c>
      <c r="BT63" t="s">
        <v>261</v>
      </c>
      <c r="BU63" t="s">
        <v>260</v>
      </c>
      <c r="BV63" t="s">
        <v>9</v>
      </c>
      <c r="BW63" t="s">
        <v>261</v>
      </c>
      <c r="BX63" t="s">
        <v>260</v>
      </c>
      <c r="BY63" t="s">
        <v>261</v>
      </c>
      <c r="BZ63" t="s">
        <v>261</v>
      </c>
      <c r="CA63" t="s">
        <v>261</v>
      </c>
      <c r="CB63" t="s">
        <v>262</v>
      </c>
      <c r="CC63" t="s">
        <v>327</v>
      </c>
      <c r="CD63" t="s">
        <v>1418</v>
      </c>
      <c r="CE63" t="s">
        <v>431</v>
      </c>
      <c r="CG63" t="s">
        <v>1410</v>
      </c>
      <c r="CH63" t="s">
        <v>1420</v>
      </c>
      <c r="CI63" t="s">
        <v>1419</v>
      </c>
    </row>
    <row r="64" spans="1:88" customFormat="1" ht="18.75">
      <c r="A64" t="s">
        <v>1444</v>
      </c>
      <c r="B64" t="s">
        <v>4</v>
      </c>
      <c r="C64" t="s">
        <v>1445</v>
      </c>
      <c r="D64" t="s">
        <v>1446</v>
      </c>
      <c r="E64" t="s">
        <v>1447</v>
      </c>
      <c r="F64" t="s">
        <v>1448</v>
      </c>
      <c r="G64" t="s">
        <v>1449</v>
      </c>
      <c r="H64" t="s">
        <v>314</v>
      </c>
      <c r="I64" t="s">
        <v>1450</v>
      </c>
      <c r="J64" t="s">
        <v>243</v>
      </c>
      <c r="L64" t="s">
        <v>243</v>
      </c>
      <c r="P64" t="s">
        <v>242</v>
      </c>
      <c r="Q64" t="s">
        <v>242</v>
      </c>
      <c r="R64" t="s">
        <v>242</v>
      </c>
      <c r="U64" t="s">
        <v>242</v>
      </c>
      <c r="AK64" t="s">
        <v>242</v>
      </c>
      <c r="BA64" t="s">
        <v>1451</v>
      </c>
      <c r="BB64" t="s">
        <v>1452</v>
      </c>
      <c r="BC64" t="s">
        <v>1453</v>
      </c>
      <c r="BH64" t="s">
        <v>1454</v>
      </c>
      <c r="BI64" t="s">
        <v>7</v>
      </c>
      <c r="BJ64" t="s">
        <v>1455</v>
      </c>
      <c r="BK64" t="s">
        <v>298</v>
      </c>
      <c r="BL64" t="s">
        <v>8</v>
      </c>
      <c r="BM64" t="s">
        <v>280</v>
      </c>
      <c r="BN64" t="s">
        <v>1465</v>
      </c>
      <c r="BQ64" t="s">
        <v>1456</v>
      </c>
      <c r="BR64" t="s">
        <v>1457</v>
      </c>
      <c r="BS64" t="s">
        <v>302</v>
      </c>
      <c r="BT64" t="s">
        <v>260</v>
      </c>
      <c r="BU64" t="s">
        <v>260</v>
      </c>
      <c r="BV64" t="s">
        <v>261</v>
      </c>
      <c r="BW64" t="s">
        <v>260</v>
      </c>
      <c r="BX64" t="s">
        <v>260</v>
      </c>
      <c r="BY64" t="s">
        <v>9</v>
      </c>
      <c r="BZ64" t="s">
        <v>9</v>
      </c>
      <c r="CA64" t="s">
        <v>260</v>
      </c>
      <c r="CB64" t="s">
        <v>262</v>
      </c>
      <c r="CC64" t="s">
        <v>411</v>
      </c>
      <c r="CD64" t="s">
        <v>1458</v>
      </c>
      <c r="CE64" t="s">
        <v>1459</v>
      </c>
      <c r="CF64" t="s">
        <v>1460</v>
      </c>
      <c r="CG64" t="s">
        <v>1461</v>
      </c>
      <c r="CH64" s="26" t="s">
        <v>1464</v>
      </c>
      <c r="CI64" t="s">
        <v>1462</v>
      </c>
      <c r="CJ64" t="s">
        <v>1463</v>
      </c>
    </row>
    <row r="65" spans="1:87" ht="19.5" customHeight="1">
      <c r="A65" s="8" t="s">
        <v>1466</v>
      </c>
      <c r="B65" s="8" t="s">
        <v>4</v>
      </c>
      <c r="C65" s="8" t="s">
        <v>1467</v>
      </c>
      <c r="D65" s="8" t="s">
        <v>1468</v>
      </c>
      <c r="E65" s="8" t="s">
        <v>1469</v>
      </c>
      <c r="F65" s="8" t="s">
        <v>1470</v>
      </c>
      <c r="G65" s="8" t="s">
        <v>1471</v>
      </c>
      <c r="H65" s="8" t="s">
        <v>1472</v>
      </c>
      <c r="I65" s="8" t="s">
        <v>508</v>
      </c>
      <c r="J65" s="8" t="s">
        <v>243</v>
      </c>
      <c r="L65" s="8" t="s">
        <v>243</v>
      </c>
      <c r="N65" s="8" t="s">
        <v>243</v>
      </c>
      <c r="O65" s="8" t="s">
        <v>244</v>
      </c>
      <c r="P65" s="8" t="s">
        <v>243</v>
      </c>
      <c r="Q65" s="8" t="s">
        <v>243</v>
      </c>
      <c r="R65" s="8" t="s">
        <v>243</v>
      </c>
      <c r="S65" s="8" t="s">
        <v>244</v>
      </c>
      <c r="T65" s="8" t="s">
        <v>242</v>
      </c>
      <c r="U65" s="8" t="s">
        <v>243</v>
      </c>
      <c r="V65" s="8" t="s">
        <v>6</v>
      </c>
      <c r="W65" s="8" t="s">
        <v>244</v>
      </c>
      <c r="X65" s="8" t="s">
        <v>6</v>
      </c>
      <c r="Z65" s="8" t="s">
        <v>244</v>
      </c>
      <c r="AA65" s="8" t="s">
        <v>243</v>
      </c>
      <c r="AG65" s="8" t="s">
        <v>243</v>
      </c>
      <c r="AH65" s="8" t="s">
        <v>243</v>
      </c>
      <c r="AI65" s="8" t="s">
        <v>243</v>
      </c>
      <c r="AK65" s="8" t="s">
        <v>242</v>
      </c>
      <c r="AL65" s="8" t="s">
        <v>244</v>
      </c>
      <c r="AR65" s="8" t="s">
        <v>243</v>
      </c>
      <c r="AZ65" s="8" t="s">
        <v>292</v>
      </c>
      <c r="BA65" s="8" t="s">
        <v>1480</v>
      </c>
      <c r="BC65" s="8" t="s">
        <v>1473</v>
      </c>
      <c r="BD65" s="8" t="s">
        <v>1481</v>
      </c>
      <c r="BI65" s="8" t="s">
        <v>691</v>
      </c>
      <c r="BR65" s="8" t="s">
        <v>1474</v>
      </c>
      <c r="BS65" s="8" t="s">
        <v>461</v>
      </c>
      <c r="BT65" s="8" t="s">
        <v>9</v>
      </c>
      <c r="BU65" s="8" t="s">
        <v>9</v>
      </c>
      <c r="BV65" s="8" t="s">
        <v>261</v>
      </c>
      <c r="BW65" s="8" t="s">
        <v>260</v>
      </c>
      <c r="BX65" s="8" t="s">
        <v>260</v>
      </c>
      <c r="BY65" s="8" t="s">
        <v>260</v>
      </c>
      <c r="BZ65" s="8" t="s">
        <v>260</v>
      </c>
      <c r="CA65" s="8" t="s">
        <v>260</v>
      </c>
      <c r="CB65" s="8" t="s">
        <v>395</v>
      </c>
      <c r="CC65" s="8" t="s">
        <v>327</v>
      </c>
      <c r="CD65" s="8" t="s">
        <v>1475</v>
      </c>
      <c r="CE65" s="8" t="s">
        <v>1476</v>
      </c>
      <c r="CG65" s="8" t="s">
        <v>1477</v>
      </c>
      <c r="CH65" s="16" t="s">
        <v>1479</v>
      </c>
      <c r="CI65" s="8" t="s">
        <v>1478</v>
      </c>
    </row>
    <row r="66" spans="1:87" customFormat="1" ht="18.75">
      <c r="A66" t="s">
        <v>1482</v>
      </c>
      <c r="B66" t="s">
        <v>4</v>
      </c>
      <c r="C66" t="s">
        <v>1483</v>
      </c>
      <c r="D66" t="s">
        <v>1484</v>
      </c>
      <c r="E66" t="s">
        <v>1485</v>
      </c>
      <c r="F66" t="s">
        <v>1486</v>
      </c>
      <c r="G66" t="s">
        <v>1487</v>
      </c>
      <c r="H66" t="s">
        <v>1488</v>
      </c>
      <c r="I66" t="s">
        <v>508</v>
      </c>
      <c r="J66" t="s">
        <v>243</v>
      </c>
      <c r="L66" t="s">
        <v>242</v>
      </c>
      <c r="O66" t="s">
        <v>244</v>
      </c>
      <c r="P66" t="s">
        <v>243</v>
      </c>
      <c r="Q66" t="s">
        <v>242</v>
      </c>
      <c r="R66" t="s">
        <v>242</v>
      </c>
      <c r="S66" t="s">
        <v>244</v>
      </c>
      <c r="T66" t="s">
        <v>244</v>
      </c>
      <c r="U66" t="s">
        <v>242</v>
      </c>
      <c r="V66" t="s">
        <v>244</v>
      </c>
      <c r="W66" t="s">
        <v>244</v>
      </c>
      <c r="X66" t="s">
        <v>244</v>
      </c>
      <c r="Z66" t="s">
        <v>244</v>
      </c>
      <c r="AA66" t="s">
        <v>244</v>
      </c>
      <c r="AF66" t="s">
        <v>244</v>
      </c>
      <c r="AG66" t="s">
        <v>243</v>
      </c>
      <c r="AH66" t="s">
        <v>244</v>
      </c>
      <c r="AI66" t="s">
        <v>243</v>
      </c>
      <c r="AK66" t="s">
        <v>242</v>
      </c>
      <c r="AL66" t="s">
        <v>242</v>
      </c>
      <c r="AN66" t="s">
        <v>244</v>
      </c>
      <c r="AR66" t="s">
        <v>242</v>
      </c>
      <c r="AY66" t="s">
        <v>1489</v>
      </c>
      <c r="AZ66" t="s">
        <v>1490</v>
      </c>
      <c r="BA66" t="s">
        <v>1491</v>
      </c>
      <c r="BB66" t="s">
        <v>1490</v>
      </c>
      <c r="BC66" t="s">
        <v>1492</v>
      </c>
      <c r="BD66" t="s">
        <v>1493</v>
      </c>
      <c r="BE66" t="s">
        <v>1490</v>
      </c>
      <c r="BF66" t="s">
        <v>1490</v>
      </c>
      <c r="BG66" t="s">
        <v>1490</v>
      </c>
      <c r="BH66" t="s">
        <v>1503</v>
      </c>
      <c r="BI66" t="s">
        <v>7</v>
      </c>
      <c r="BJ66" t="s">
        <v>1494</v>
      </c>
      <c r="BK66" t="s">
        <v>298</v>
      </c>
      <c r="BL66" t="s">
        <v>8</v>
      </c>
      <c r="BM66" t="s">
        <v>280</v>
      </c>
      <c r="BN66" t="s">
        <v>299</v>
      </c>
      <c r="BP66" t="s">
        <v>1495</v>
      </c>
      <c r="BQ66" t="s">
        <v>1496</v>
      </c>
      <c r="BR66" t="s">
        <v>1497</v>
      </c>
      <c r="BS66" t="s">
        <v>374</v>
      </c>
      <c r="BT66" t="s">
        <v>261</v>
      </c>
      <c r="BU66" t="s">
        <v>261</v>
      </c>
      <c r="BV66" t="s">
        <v>260</v>
      </c>
      <c r="BW66" t="s">
        <v>260</v>
      </c>
      <c r="BX66" t="s">
        <v>260</v>
      </c>
      <c r="BY66" t="s">
        <v>260</v>
      </c>
      <c r="BZ66" t="s">
        <v>260</v>
      </c>
      <c r="CA66" t="s">
        <v>260</v>
      </c>
      <c r="CB66" t="s">
        <v>262</v>
      </c>
      <c r="CC66" t="s">
        <v>327</v>
      </c>
      <c r="CD66" t="s">
        <v>1498</v>
      </c>
      <c r="CE66" t="s">
        <v>1499</v>
      </c>
      <c r="CF66" t="s">
        <v>1500</v>
      </c>
      <c r="CG66" t="s">
        <v>1484</v>
      </c>
      <c r="CH66" s="26" t="s">
        <v>1502</v>
      </c>
      <c r="CI66" t="s">
        <v>1501</v>
      </c>
    </row>
    <row r="67" spans="1:87" customFormat="1" ht="81.75" customHeight="1">
      <c r="A67" t="s">
        <v>1505</v>
      </c>
      <c r="B67" t="s">
        <v>4</v>
      </c>
      <c r="C67" t="s">
        <v>1518</v>
      </c>
      <c r="D67" t="s">
        <v>1506</v>
      </c>
      <c r="E67" t="s">
        <v>1504</v>
      </c>
      <c r="F67" s="15" t="s">
        <v>1507</v>
      </c>
      <c r="G67" t="s">
        <v>1508</v>
      </c>
      <c r="H67" t="s">
        <v>438</v>
      </c>
      <c r="I67" t="s">
        <v>384</v>
      </c>
      <c r="K67" t="s">
        <v>241</v>
      </c>
      <c r="M67" t="s">
        <v>241</v>
      </c>
      <c r="N67" t="s">
        <v>241</v>
      </c>
      <c r="AY67" t="s">
        <v>1521</v>
      </c>
      <c r="AZ67" t="s">
        <v>562</v>
      </c>
      <c r="BA67" t="s">
        <v>1509</v>
      </c>
      <c r="BC67" t="s">
        <v>1510</v>
      </c>
      <c r="BD67" t="s">
        <v>1511</v>
      </c>
      <c r="BF67" t="s">
        <v>1512</v>
      </c>
      <c r="BG67" t="s">
        <v>1513</v>
      </c>
      <c r="BH67" t="s">
        <v>1514</v>
      </c>
      <c r="BI67" t="s">
        <v>297</v>
      </c>
      <c r="BK67" t="s">
        <v>298</v>
      </c>
      <c r="BL67" t="s">
        <v>8</v>
      </c>
      <c r="BM67" t="s">
        <v>478</v>
      </c>
      <c r="BN67" t="s">
        <v>299</v>
      </c>
      <c r="BP67" t="s">
        <v>1515</v>
      </c>
      <c r="BQ67" t="s">
        <v>1515</v>
      </c>
      <c r="BR67" t="s">
        <v>1516</v>
      </c>
      <c r="BS67" t="s">
        <v>932</v>
      </c>
      <c r="BT67" t="s">
        <v>9</v>
      </c>
      <c r="BU67" t="s">
        <v>9</v>
      </c>
      <c r="BV67" t="s">
        <v>260</v>
      </c>
      <c r="BW67" t="s">
        <v>260</v>
      </c>
      <c r="BX67" t="s">
        <v>260</v>
      </c>
      <c r="BY67" t="s">
        <v>9</v>
      </c>
      <c r="BZ67" t="s">
        <v>261</v>
      </c>
      <c r="CA67" t="s">
        <v>9</v>
      </c>
      <c r="CB67" t="s">
        <v>262</v>
      </c>
      <c r="CC67" t="s">
        <v>411</v>
      </c>
      <c r="CG67" t="s">
        <v>1517</v>
      </c>
      <c r="CH67" s="16" t="s">
        <v>1519</v>
      </c>
      <c r="CI67" s="27" t="s">
        <v>1520</v>
      </c>
    </row>
  </sheetData>
  <autoFilter ref="A1:CJ39" xr:uid="{182EF464-1C87-4D8E-AEC2-064ECDC8390F}"/>
  <phoneticPr fontId="19"/>
  <hyperlinks>
    <hyperlink ref="CI41" r:id="rId1" xr:uid="{C75BEC40-E7EA-4597-AFA9-49AEFAFE2067}"/>
    <hyperlink ref="CI48" r:id="rId2" display="Med-kanric@med.nagoya-u.ac.jp" xr:uid="{82703D63-2BAB-4917-B0B6-F13B6BFAAD55}"/>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CF237"/>
  <sheetViews>
    <sheetView tabSelected="1" zoomScale="110" zoomScaleNormal="110" workbookViewId="0">
      <pane ySplit="2" topLeftCell="A68" activePane="bottomLeft" state="frozen"/>
      <selection pane="bottomLeft" activeCell="B68" sqref="B68"/>
    </sheetView>
  </sheetViews>
  <sheetFormatPr defaultColWidth="12.75" defaultRowHeight="18.75"/>
  <cols>
    <col min="1" max="7" width="12.75" style="17"/>
    <col min="8" max="49" width="6.75" style="17" customWidth="1"/>
    <col min="50" max="16384" width="12.75" style="17"/>
  </cols>
  <sheetData>
    <row r="1" spans="2:84" s="28" customFormat="1" ht="19.5" customHeight="1">
      <c r="B1" s="34" t="s">
        <v>10</v>
      </c>
      <c r="C1" s="31"/>
      <c r="D1" s="31"/>
      <c r="E1" s="31" t="s">
        <v>11</v>
      </c>
      <c r="F1" s="31"/>
      <c r="G1" s="31"/>
      <c r="H1" s="35" t="s">
        <v>12</v>
      </c>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6"/>
      <c r="AX1" s="31" t="s">
        <v>13</v>
      </c>
      <c r="AY1" s="31"/>
      <c r="AZ1" s="31"/>
      <c r="BA1" s="31"/>
      <c r="BB1" s="31"/>
      <c r="BC1" s="32"/>
      <c r="BD1" s="32"/>
      <c r="BE1" s="32"/>
      <c r="BF1" s="32"/>
      <c r="BG1" s="31" t="s">
        <v>14</v>
      </c>
      <c r="BH1" s="32"/>
      <c r="BI1" s="32"/>
      <c r="BJ1" s="32"/>
      <c r="BK1" s="32"/>
      <c r="BL1" s="32"/>
      <c r="BM1" s="31" t="s">
        <v>15</v>
      </c>
      <c r="BN1" s="32"/>
      <c r="BO1" s="32"/>
      <c r="BP1" s="32"/>
      <c r="BQ1" s="31" t="s">
        <v>16</v>
      </c>
      <c r="BR1" s="32"/>
      <c r="BS1" s="32"/>
      <c r="BT1" s="32"/>
      <c r="BU1" s="31" t="s">
        <v>17</v>
      </c>
      <c r="BV1" s="32"/>
      <c r="BW1" s="31" t="s">
        <v>18</v>
      </c>
      <c r="BX1" s="32"/>
      <c r="BY1" s="32"/>
      <c r="BZ1" s="31" t="s">
        <v>19</v>
      </c>
      <c r="CA1" s="32"/>
      <c r="CB1" s="31" t="s">
        <v>20</v>
      </c>
      <c r="CC1" s="32"/>
      <c r="CD1" s="31" t="s">
        <v>21</v>
      </c>
      <c r="CE1" s="32"/>
      <c r="CF1" s="33"/>
    </row>
    <row r="2" spans="2:84" s="7" customFormat="1" ht="39" customHeight="1" thickBot="1">
      <c r="B2" s="2" t="s">
        <v>22</v>
      </c>
      <c r="C2" s="3" t="s">
        <v>23</v>
      </c>
      <c r="D2" s="3" t="s">
        <v>190</v>
      </c>
      <c r="E2" s="3" t="s">
        <v>189</v>
      </c>
      <c r="F2" s="3" t="s">
        <v>188</v>
      </c>
      <c r="G2" s="3" t="s">
        <v>191</v>
      </c>
      <c r="H2" s="4" t="s">
        <v>24</v>
      </c>
      <c r="I2" s="4" t="s">
        <v>25</v>
      </c>
      <c r="J2" s="4" t="s">
        <v>26</v>
      </c>
      <c r="K2" s="4" t="s">
        <v>27</v>
      </c>
      <c r="L2" s="4" t="s">
        <v>28</v>
      </c>
      <c r="M2" s="4" t="s">
        <v>29</v>
      </c>
      <c r="N2" s="4" t="s">
        <v>30</v>
      </c>
      <c r="O2" s="4" t="s">
        <v>31</v>
      </c>
      <c r="P2" s="4" t="s">
        <v>32</v>
      </c>
      <c r="Q2" s="4" t="s">
        <v>33</v>
      </c>
      <c r="R2" s="4" t="s">
        <v>34</v>
      </c>
      <c r="S2" s="4" t="s">
        <v>35</v>
      </c>
      <c r="T2" s="4" t="s">
        <v>36</v>
      </c>
      <c r="U2" s="4" t="s">
        <v>37</v>
      </c>
      <c r="V2" s="4" t="s">
        <v>38</v>
      </c>
      <c r="W2" s="4" t="s">
        <v>39</v>
      </c>
      <c r="X2" s="4" t="s">
        <v>40</v>
      </c>
      <c r="Y2" s="4" t="s">
        <v>41</v>
      </c>
      <c r="Z2" s="4" t="s">
        <v>88</v>
      </c>
      <c r="AA2" s="4" t="s">
        <v>42</v>
      </c>
      <c r="AB2" s="4" t="s">
        <v>43</v>
      </c>
      <c r="AC2" s="4" t="s">
        <v>44</v>
      </c>
      <c r="AD2" s="4" t="s">
        <v>45</v>
      </c>
      <c r="AE2" s="4" t="s">
        <v>46</v>
      </c>
      <c r="AF2" s="4" t="s">
        <v>47</v>
      </c>
      <c r="AG2" s="4" t="s">
        <v>48</v>
      </c>
      <c r="AH2" s="4" t="s">
        <v>49</v>
      </c>
      <c r="AI2" s="4" t="s">
        <v>50</v>
      </c>
      <c r="AJ2" s="4" t="s">
        <v>51</v>
      </c>
      <c r="AK2" s="4" t="s">
        <v>52</v>
      </c>
      <c r="AL2" s="4" t="s">
        <v>53</v>
      </c>
      <c r="AM2" s="4" t="s">
        <v>54</v>
      </c>
      <c r="AN2" s="4" t="s">
        <v>55</v>
      </c>
      <c r="AO2" s="4" t="s">
        <v>56</v>
      </c>
      <c r="AP2" s="4" t="s">
        <v>57</v>
      </c>
      <c r="AQ2" s="4" t="s">
        <v>58</v>
      </c>
      <c r="AR2" s="4" t="s">
        <v>59</v>
      </c>
      <c r="AS2" s="4" t="s">
        <v>60</v>
      </c>
      <c r="AT2" s="4" t="s">
        <v>61</v>
      </c>
      <c r="AU2" s="4" t="s">
        <v>62</v>
      </c>
      <c r="AV2" s="4" t="s">
        <v>63</v>
      </c>
      <c r="AW2" s="4" t="s">
        <v>20</v>
      </c>
      <c r="AX2" s="5" t="s">
        <v>64</v>
      </c>
      <c r="AY2" s="5" t="s">
        <v>89</v>
      </c>
      <c r="AZ2" s="5" t="s">
        <v>90</v>
      </c>
      <c r="BA2" s="5" t="s">
        <v>91</v>
      </c>
      <c r="BB2" s="5" t="s">
        <v>92</v>
      </c>
      <c r="BC2" s="3" t="s">
        <v>93</v>
      </c>
      <c r="BD2" s="3" t="s">
        <v>94</v>
      </c>
      <c r="BE2" s="3" t="s">
        <v>65</v>
      </c>
      <c r="BF2" s="3" t="s">
        <v>66</v>
      </c>
      <c r="BG2" s="3" t="s">
        <v>67</v>
      </c>
      <c r="BH2" s="3" t="s">
        <v>95</v>
      </c>
      <c r="BI2" s="3" t="s">
        <v>68</v>
      </c>
      <c r="BJ2" s="3" t="s">
        <v>69</v>
      </c>
      <c r="BK2" s="3" t="s">
        <v>70</v>
      </c>
      <c r="BL2" s="3" t="s">
        <v>71</v>
      </c>
      <c r="BM2" s="3" t="s">
        <v>72</v>
      </c>
      <c r="BN2" s="3" t="s">
        <v>99</v>
      </c>
      <c r="BO2" s="3" t="s">
        <v>73</v>
      </c>
      <c r="BP2" s="3" t="s">
        <v>74</v>
      </c>
      <c r="BQ2" s="3" t="s">
        <v>75</v>
      </c>
      <c r="BR2" s="3" t="s">
        <v>76</v>
      </c>
      <c r="BS2" s="3" t="s">
        <v>77</v>
      </c>
      <c r="BT2" s="3" t="s">
        <v>78</v>
      </c>
      <c r="BU2" s="3" t="s">
        <v>79</v>
      </c>
      <c r="BV2" s="3" t="s">
        <v>80</v>
      </c>
      <c r="BW2" s="3" t="s">
        <v>98</v>
      </c>
      <c r="BX2" s="3" t="s">
        <v>96</v>
      </c>
      <c r="BY2" s="3" t="s">
        <v>97</v>
      </c>
      <c r="BZ2" s="3" t="s">
        <v>81</v>
      </c>
      <c r="CA2" s="3" t="s">
        <v>82</v>
      </c>
      <c r="CB2" s="3" t="s">
        <v>83</v>
      </c>
      <c r="CC2" s="3" t="s">
        <v>84</v>
      </c>
      <c r="CD2" s="3" t="s">
        <v>85</v>
      </c>
      <c r="CE2" s="3" t="s">
        <v>86</v>
      </c>
      <c r="CF2" s="6" t="s">
        <v>87</v>
      </c>
    </row>
    <row r="3" spans="2:84" ht="409.6" thickTop="1">
      <c r="B3" s="29" t="str">
        <f>本体!C2</f>
        <v>北海道大学</v>
      </c>
      <c r="C3" s="17" t="str">
        <f>本体!D2</f>
        <v>アイソトープ総合センター</v>
      </c>
      <c r="D3" s="17" t="str">
        <f>本体!E2</f>
        <v>https://www.hokudai.ac.jp/radiois/</v>
      </c>
      <c r="E3" s="17" t="str">
        <f>本体!G2</f>
        <v>放射線化学;薬学;基礎医学;腫瘍学;脳神経科学;医工学;生物科学;基礎生物学;農学;環境化学</v>
      </c>
      <c r="F3" s="17" t="str">
        <f>本体!H2</f>
        <v>医学・薬学利用;生物学・農学利用;化学利用</v>
      </c>
      <c r="G3" s="17" t="str">
        <f>本体!I2</f>
        <v>細胞実験;動物実験;化学実験;分子イメージング実験;がんを標的としたアイソトープ治療薬の研究開発</v>
      </c>
      <c r="H3" s="17" t="str">
        <f>本体!J2</f>
        <v>1GBq以上</v>
      </c>
      <c r="I3" s="17" t="str">
        <f>本体!K2</f>
        <v>1GBq以上</v>
      </c>
      <c r="J3" s="17" t="str">
        <f>本体!L2</f>
        <v>10-100MBq</v>
      </c>
      <c r="K3" s="17" t="str">
        <f>本体!M2</f>
        <v>100-1GBq</v>
      </c>
      <c r="L3" s="17" t="str">
        <f>本体!N2</f>
        <v>1GBq以上</v>
      </c>
      <c r="M3" s="17" t="str">
        <f>本体!O2</f>
        <v>1MBq以下</v>
      </c>
      <c r="N3" s="17" t="str">
        <f>本体!P2</f>
        <v>100-1GBq</v>
      </c>
      <c r="O3" s="17" t="str">
        <f>本体!Q2</f>
        <v>1-10MBq</v>
      </c>
      <c r="P3" s="17" t="str">
        <f>本体!R2</f>
        <v>10-100MBq</v>
      </c>
      <c r="Q3" s="17" t="str">
        <f>本体!S2</f>
        <v>10-100MBq</v>
      </c>
      <c r="R3" s="17" t="str">
        <f>本体!T2</f>
        <v>10-100MBq</v>
      </c>
      <c r="S3" s="17" t="str">
        <f>本体!U2</f>
        <v>10-100MBq</v>
      </c>
      <c r="T3" s="17" t="str">
        <f>本体!V2</f>
        <v>1MBq以下</v>
      </c>
      <c r="U3" s="17" t="str">
        <f>本体!W2</f>
        <v>1MBq以下</v>
      </c>
      <c r="V3" s="17" t="str">
        <f>本体!X2</f>
        <v>1MBq以下</v>
      </c>
      <c r="W3" s="17" t="str">
        <f>本体!Y2</f>
        <v>100-1GBq</v>
      </c>
      <c r="X3" s="17" t="str">
        <f>本体!Z2</f>
        <v>1MBq以下</v>
      </c>
      <c r="Y3" s="17" t="str">
        <f>本体!AA2</f>
        <v>100-1GBq</v>
      </c>
      <c r="Z3" s="17" t="str">
        <f>本体!AB2</f>
        <v>1GBq以上</v>
      </c>
      <c r="AA3" s="17" t="str">
        <f>本体!AC2</f>
        <v>1-10MBq</v>
      </c>
      <c r="AB3" s="17" t="str">
        <f>本体!AD2</f>
        <v>1MBq以下</v>
      </c>
      <c r="AC3" s="17" t="str">
        <f>本体!AE2</f>
        <v>100-1GBq</v>
      </c>
      <c r="AD3" s="17" t="str">
        <f>本体!AF2</f>
        <v>100-1GBq</v>
      </c>
      <c r="AE3" s="17" t="str">
        <f>本体!AG2</f>
        <v>1GBq以上</v>
      </c>
      <c r="AF3" s="17" t="str">
        <f>本体!AH2</f>
        <v>100-1GBq</v>
      </c>
      <c r="AG3" s="17" t="str">
        <f>本体!AI2</f>
        <v>100-1GBq</v>
      </c>
      <c r="AH3" s="17" t="str">
        <f>本体!AJ2</f>
        <v>10-100MBq</v>
      </c>
      <c r="AI3" s="17" t="str">
        <f>本体!AK2</f>
        <v>10-100MBq</v>
      </c>
      <c r="AJ3" s="17" t="str">
        <f>本体!AL2</f>
        <v>10-100MBq</v>
      </c>
      <c r="AK3" s="17" t="str">
        <f>本体!AM2</f>
        <v>10-100MBq</v>
      </c>
      <c r="AL3" s="17" t="str">
        <f>本体!AN2</f>
        <v>1-10MBq</v>
      </c>
      <c r="AM3" s="17">
        <f>本体!AO2</f>
        <v>0</v>
      </c>
      <c r="AN3" s="17">
        <f>本体!AP2</f>
        <v>0</v>
      </c>
      <c r="AO3" s="17" t="str">
        <f>本体!AQ2</f>
        <v>1MBq以下</v>
      </c>
      <c r="AP3" s="17" t="str">
        <f>本体!AR2</f>
        <v>100-1GBq</v>
      </c>
      <c r="AQ3" s="17">
        <f>本体!AS2</f>
        <v>0</v>
      </c>
      <c r="AR3" s="17" t="str">
        <f>本体!AT2</f>
        <v>10-100MBq</v>
      </c>
      <c r="AS3" s="17">
        <f>本体!AU2</f>
        <v>0</v>
      </c>
      <c r="AT3" s="17" t="str">
        <f>本体!AV2</f>
        <v>1-10MBq</v>
      </c>
      <c r="AU3" s="17">
        <f>本体!AW2</f>
        <v>0</v>
      </c>
      <c r="AV3" s="17" t="str">
        <f>本体!AX2</f>
        <v>1-10MBq</v>
      </c>
      <c r="AW3" s="17">
        <f>本体!AY2</f>
        <v>0</v>
      </c>
      <c r="AX3" s="17" t="str">
        <f>本体!AZ2</f>
        <v>α線用計測装置（スペクトロメータ含む）;β線用計測装置（スペクトロメータ含む）;γ線用計測装置（スペクトロメータ含む）;ドーズキャリブレータ（キュリーメータ）</v>
      </c>
      <c r="AY3" s="17" t="str">
        <f>本体!BA2</f>
        <v>LSC-5100	2007年
LSC-6100	2009年
LSC-8000	2015年
LSC-LB5		2009年</v>
      </c>
      <c r="AZ3" s="17" t="str">
        <f>本体!BB2</f>
        <v>1450 MicroBata	2012年</v>
      </c>
      <c r="BA3" s="17" t="str">
        <f>本体!BC2</f>
        <v xml:space="preserve">ARC-1000M		2004年
ARC-380CL		2004年
AccuFLEX γ7000	2009年
1480WIZARD 3	2007年
2470WIZARD2	2015年
2480WIZARD２	2016年
</v>
      </c>
      <c r="BB3" s="17" t="str">
        <f>本体!BD2</f>
        <v xml:space="preserve">FLA-7000		2008年
LAS-4000 mini	2008年
</v>
      </c>
      <c r="BC3" s="17" t="str">
        <f>本体!BE2</f>
        <v>Ge半導体検出器</v>
      </c>
      <c r="BD3" s="17" t="str">
        <f>本体!BF2</f>
        <v>Inveon	2007年</v>
      </c>
      <c r="BE3" s="17" t="str">
        <f>本体!BG2</f>
        <v>動物用X線装置;動物用CT;核種合成装置</v>
      </c>
      <c r="BF3" s="17" t="str">
        <f>本体!BH2</f>
        <v>X線照射装置;顕微鏡（蛍光実体顕微鏡等）;PCRシステム;クロマトグラフ（液体・ガスクロマトグラフ質量分析装置等）;捕集装置（ダストサンプラー、捕集装置等）;分光光度計（吸光・蛍光・赤外分光光度計等）;質量分析イメージング装置（MALDI-TOF/MS等）;ミクロトーム</v>
      </c>
      <c r="BG3" s="17" t="str">
        <f>本体!BI2</f>
        <v>何らかの条件を満たせば可能</v>
      </c>
      <c r="BH3" s="17" t="str">
        <f>本体!BJ2</f>
        <v>法定の教育訓練を受講（主催者は不問）、当センター主催教育訓練を受講、電離則, 規制法に準じた健康診断の受診</v>
      </c>
      <c r="BI3" s="17" t="str">
        <f>本体!BK2</f>
        <v>当センター指定の書式（RI従事者登録申請書、利用許可申請書）を提出</v>
      </c>
      <c r="BJ3" s="17" t="str">
        <f>本体!BL2</f>
        <v>受け入れる際は従事者登録が必須（過去の被ばく記録がある場合、所属施設から記録を取り寄せる必要有）</v>
      </c>
      <c r="BK3" s="17" t="str">
        <f>本体!BM2</f>
        <v>利用者の所属元の個人被ばく線量計（ガラスバッチなどの受動式）を持参し、所属元から結果の提供を受ける</v>
      </c>
      <c r="BL3" s="17" t="str">
        <f>本体!BN2</f>
        <v>自身の所属・雇用元等で事前に受診することが必要（検診記録の提出が必須）;受け入れ先で受診が可能</v>
      </c>
      <c r="BM3" s="17" t="str">
        <f>本体!CE2</f>
        <v>６月、１２月</v>
      </c>
      <c r="BN3" s="17" t="str">
        <f>本体!CB2</f>
        <v>学外で教育訓練を受講している場合、その内容に問題が無ければ予防規程等の一部を除き、受講を免除する。</v>
      </c>
      <c r="BO3" s="17" t="str">
        <f>本体!CC2</f>
        <v>2020年度は試験的にe-ラーニングにより実施</v>
      </c>
      <c r="BP3" s="17" t="str">
        <f>本体!CD2</f>
        <v>４月、７月、１０月、１月（年度の状況による）</v>
      </c>
      <c r="BQ3" s="17" t="str">
        <f>本体!BT2</f>
        <v>〇</v>
      </c>
      <c r="BR3" s="17" t="str">
        <f>本体!BU2</f>
        <v>〇</v>
      </c>
      <c r="BS3" s="17" t="str">
        <f>本体!BV2</f>
        <v>〇</v>
      </c>
      <c r="BT3" s="17" t="str">
        <f>本体!BW2</f>
        <v>×</v>
      </c>
      <c r="BU3" s="17" t="str">
        <f>本体!BZ2</f>
        <v>△（応相談）</v>
      </c>
      <c r="BV3" s="17" t="str">
        <f>本体!BS2</f>
        <v>放射線安全管理スタッフ;動物実験全般の相談スタッフ;一般的な実験装置の相談スタッフ;実験に関する相談員</v>
      </c>
      <c r="BW3" s="17">
        <f>本体!BO2</f>
        <v>0</v>
      </c>
      <c r="BX3" s="17" t="str">
        <f>本体!BP2</f>
        <v>当センター利用内規によるhttps://www.hokudai.ac.jp/radiois/riyou.html#1-6</v>
      </c>
      <c r="BY3" s="17" t="str">
        <f>本体!BQ2</f>
        <v>当センター利用内規によるhttps://www.hokudai.ac.jp/radiois/riyou.html#1-6</v>
      </c>
      <c r="BZ3" s="17" t="str">
        <f>本体!BX2</f>
        <v>〇</v>
      </c>
      <c r="CA3" s="17" t="str">
        <f>本体!BY2</f>
        <v>〇</v>
      </c>
      <c r="CB3" s="17">
        <f>本体!BR2</f>
        <v>0</v>
      </c>
      <c r="CC3" s="17" t="str">
        <f>本体!CA2</f>
        <v>×</v>
      </c>
      <c r="CD3" s="17" t="str">
        <f>本体!CG2</f>
        <v>管理室</v>
      </c>
      <c r="CE3" s="17" t="str">
        <f>本体!CH2</f>
        <v>011-706-6088</v>
      </c>
      <c r="CF3" s="30" t="str">
        <f>本体!CI2</f>
        <v>cis-kanri@ric.hokudai.ac.jp</v>
      </c>
    </row>
    <row r="4" spans="2:84" ht="243.75">
      <c r="B4" s="29" t="str">
        <f>本体!C3</f>
        <v>（国）精神・神経医療研究センター　</v>
      </c>
      <c r="C4" s="17" t="str">
        <f>本体!D3</f>
        <v>神経研究所</v>
      </c>
      <c r="D4" s="17" t="str">
        <f>本体!E3</f>
        <v>https://www.ncnp.go.jp/neuroscience/</v>
      </c>
      <c r="E4" s="17" t="str">
        <f>本体!G3</f>
        <v>基礎医学;臨床医学;脳神経科学</v>
      </c>
      <c r="F4" s="17" t="str">
        <f>本体!H3</f>
        <v>医学・薬学利用</v>
      </c>
      <c r="G4" s="17" t="str">
        <f>本体!I3</f>
        <v>細胞実験;分子イメージング実験</v>
      </c>
      <c r="H4" s="17" t="str">
        <f>本体!J3</f>
        <v>10-100MBq</v>
      </c>
      <c r="I4" s="17" t="str">
        <f>本体!K3</f>
        <v>0.8-66GBq</v>
      </c>
      <c r="J4" s="17" t="str">
        <f>本体!L3</f>
        <v>100-1GBq</v>
      </c>
      <c r="K4" s="17" t="str">
        <f>本体!M3</f>
        <v>1-11GBq</v>
      </c>
      <c r="L4" s="17" t="str">
        <f>本体!N3</f>
        <v>0.8-39GBq</v>
      </c>
      <c r="M4" s="17">
        <f>本体!O3</f>
        <v>0</v>
      </c>
      <c r="N4" s="17" t="str">
        <f>本体!P3</f>
        <v>1-10MBq</v>
      </c>
      <c r="O4" s="17">
        <f>本体!Q3</f>
        <v>0</v>
      </c>
      <c r="P4" s="17">
        <f>本体!R3</f>
        <v>0</v>
      </c>
      <c r="Q4" s="17">
        <f>本体!S3</f>
        <v>0</v>
      </c>
      <c r="R4" s="17">
        <f>本体!T3</f>
        <v>0</v>
      </c>
      <c r="S4" s="17">
        <f>本体!U3</f>
        <v>0</v>
      </c>
      <c r="T4" s="17">
        <f>本体!V3</f>
        <v>0</v>
      </c>
      <c r="U4" s="17">
        <f>本体!W3</f>
        <v>0</v>
      </c>
      <c r="V4" s="17">
        <f>本体!X3</f>
        <v>0</v>
      </c>
      <c r="W4" s="17">
        <f>本体!Y3</f>
        <v>0</v>
      </c>
      <c r="X4" s="17">
        <f>本体!Z3</f>
        <v>0</v>
      </c>
      <c r="Y4" s="17">
        <f>本体!AA3</f>
        <v>0</v>
      </c>
      <c r="Z4" s="17">
        <f>本体!AB3</f>
        <v>0</v>
      </c>
      <c r="AA4" s="17">
        <f>本体!AC3</f>
        <v>0</v>
      </c>
      <c r="AB4" s="17">
        <f>本体!AD3</f>
        <v>0</v>
      </c>
      <c r="AC4" s="17">
        <f>本体!AE3</f>
        <v>0</v>
      </c>
      <c r="AD4" s="17">
        <f>本体!AF3</f>
        <v>0</v>
      </c>
      <c r="AE4" s="17">
        <f>本体!AG3</f>
        <v>0</v>
      </c>
      <c r="AF4" s="17">
        <f>本体!AH3</f>
        <v>0</v>
      </c>
      <c r="AG4" s="17">
        <f>本体!AI3</f>
        <v>0</v>
      </c>
      <c r="AH4" s="17">
        <f>本体!AJ3</f>
        <v>0</v>
      </c>
      <c r="AI4" s="17">
        <f>本体!AK3</f>
        <v>0</v>
      </c>
      <c r="AJ4" s="17">
        <f>本体!AL3</f>
        <v>0</v>
      </c>
      <c r="AK4" s="17">
        <f>本体!AM3</f>
        <v>0</v>
      </c>
      <c r="AL4" s="17">
        <f>本体!AN3</f>
        <v>0</v>
      </c>
      <c r="AM4" s="17">
        <f>本体!AO3</f>
        <v>0</v>
      </c>
      <c r="AN4" s="17">
        <f>本体!AP3</f>
        <v>0</v>
      </c>
      <c r="AO4" s="17">
        <f>本体!AQ3</f>
        <v>0</v>
      </c>
      <c r="AP4" s="17">
        <f>本体!AR3</f>
        <v>0</v>
      </c>
      <c r="AQ4" s="17">
        <f>本体!AS3</f>
        <v>0</v>
      </c>
      <c r="AR4" s="17">
        <f>本体!AT3</f>
        <v>0</v>
      </c>
      <c r="AS4" s="17">
        <f>本体!AU3</f>
        <v>0</v>
      </c>
      <c r="AT4" s="17">
        <f>本体!AV3</f>
        <v>0</v>
      </c>
      <c r="AU4" s="17">
        <f>本体!AW3</f>
        <v>0</v>
      </c>
      <c r="AV4" s="17">
        <f>本体!AX3</f>
        <v>0</v>
      </c>
      <c r="AW4" s="17">
        <f>本体!AY3</f>
        <v>0</v>
      </c>
      <c r="AX4" s="17" t="str">
        <f>本体!AZ3</f>
        <v>β線用計測装置（スペクトロメータ含む）;γ線用計測装置（スペクトロメータ含む）;ドーズキャリブレータ（キュリーメータ）</v>
      </c>
      <c r="AY4" s="17">
        <f>本体!BA3</f>
        <v>0</v>
      </c>
      <c r="AZ4" s="17">
        <f>本体!BB3</f>
        <v>0</v>
      </c>
      <c r="BA4" s="17">
        <f>本体!BC3</f>
        <v>0</v>
      </c>
      <c r="BB4" s="17">
        <f>本体!BD3</f>
        <v>0</v>
      </c>
      <c r="BC4" s="17">
        <f>本体!BE3</f>
        <v>0</v>
      </c>
      <c r="BD4" s="17" t="str">
        <f>本体!BF3</f>
        <v>小動物用PET装置ClairvivoPET/CT</v>
      </c>
      <c r="BE4" s="17">
        <f>本体!BG3</f>
        <v>0</v>
      </c>
      <c r="BF4" s="17">
        <f>本体!BH3</f>
        <v>0</v>
      </c>
      <c r="BG4" s="17" t="str">
        <f>本体!BI3</f>
        <v>何らかの条件を満たせば可能</v>
      </c>
      <c r="BH4" s="17" t="str">
        <f>本体!BJ3</f>
        <v>該当研究部の併任</v>
      </c>
      <c r="BI4" s="17">
        <f>本体!BK3</f>
        <v>0</v>
      </c>
      <c r="BJ4" s="17" t="str">
        <f>本体!BL3</f>
        <v>受け入れる際は従事者登録が必須（過去の被ばく記録がある場合、所属施設から記録を取り寄せる必要有）;受託研究時など、内容によっては一時立ち入りにて対応する</v>
      </c>
      <c r="BK4" s="17" t="str">
        <f>本体!BM3</f>
        <v>受け入れ先の施設で新たに個人被ばく線量計を用意し管理する</v>
      </c>
      <c r="BL4" s="17" t="str">
        <f>本体!BN3</f>
        <v>自身の所属・雇用元等で事前に受診することが必要（検診記録の提出が必須）;受け入れ先で受診が可能</v>
      </c>
      <c r="BM4" s="17" t="str">
        <f>本体!CE3</f>
        <v>年2回　6月・12月</v>
      </c>
      <c r="BN4" s="17" t="str">
        <f>本体!CB3</f>
        <v>学外で教育訓練を受講している場合、その内容に問題が無ければ予防規程等の一部を除き、受講を免除する。</v>
      </c>
      <c r="BO4" s="17" t="str">
        <f>本体!CC3</f>
        <v>必要に応じてリモートで受講</v>
      </c>
      <c r="BP4" s="17" t="str">
        <f>本体!CD3</f>
        <v>毎月</v>
      </c>
      <c r="BQ4" s="17" t="str">
        <f>本体!BT3</f>
        <v>〇</v>
      </c>
      <c r="BR4" s="17" t="str">
        <f>本体!BU3</f>
        <v>〇</v>
      </c>
      <c r="BS4" s="17" t="str">
        <f>本体!BV3</f>
        <v>〇</v>
      </c>
      <c r="BT4" s="17">
        <f>本体!BW3</f>
        <v>0</v>
      </c>
      <c r="BU4" s="17" t="str">
        <f>本体!BZ3</f>
        <v>△（応相談）</v>
      </c>
      <c r="BV4" s="17" t="str">
        <f>本体!BS3</f>
        <v>放射線安全管理スタッフ;サイクロトロンオペレーター;小動物ＰＥＴ装置オペレーター</v>
      </c>
      <c r="BW4" s="17">
        <f>本体!BO3</f>
        <v>0</v>
      </c>
      <c r="BX4" s="17">
        <f>本体!BP3</f>
        <v>0</v>
      </c>
      <c r="BY4" s="17">
        <f>本体!BQ3</f>
        <v>0</v>
      </c>
      <c r="BZ4" s="17">
        <f>本体!BX3</f>
        <v>0</v>
      </c>
      <c r="CA4" s="17" t="str">
        <f>本体!BY3</f>
        <v>〇</v>
      </c>
      <c r="CB4" s="17">
        <f>本体!BR3</f>
        <v>0</v>
      </c>
      <c r="CC4" s="17" t="str">
        <f>本体!CA3</f>
        <v>△（応相談）</v>
      </c>
      <c r="CD4" s="17" t="str">
        <f>本体!CG3</f>
        <v>ラジオアイソトープ管理室</v>
      </c>
      <c r="CE4" s="17" t="str">
        <f>本体!CH3</f>
        <v>042-346-1726</v>
      </c>
      <c r="CF4" s="30" t="str">
        <f>本体!CI3</f>
        <v>ri-admin@ncnp.go.jp</v>
      </c>
    </row>
    <row r="5" spans="2:84" ht="206.25">
      <c r="B5" s="29" t="str">
        <f>本体!C4</f>
        <v>秋田大学</v>
      </c>
      <c r="C5" s="17" t="str">
        <f>本体!D4</f>
        <v>バイオサイエンス教育・研究サポートセンター</v>
      </c>
      <c r="D5" s="17" t="str">
        <f>本体!E4</f>
        <v>http://www.med.akita-u.ac.jp/~ric/</v>
      </c>
      <c r="E5" s="17" t="str">
        <f>本体!G4</f>
        <v>薬学;基礎医学;臨床医学;生物科学</v>
      </c>
      <c r="F5" s="17" t="str">
        <f>本体!H4</f>
        <v>医学・薬学利用;生物学・農学利用;化学利用</v>
      </c>
      <c r="G5" s="17" t="str">
        <f>本体!I4</f>
        <v>細胞実験;動物実験</v>
      </c>
      <c r="H5" s="17" t="str">
        <f>本体!J4</f>
        <v>1GBq以上</v>
      </c>
      <c r="I5" s="17">
        <f>本体!K4</f>
        <v>0</v>
      </c>
      <c r="J5" s="17" t="str">
        <f>本体!L4</f>
        <v>10-100MBq</v>
      </c>
      <c r="K5" s="17">
        <f>本体!M4</f>
        <v>0</v>
      </c>
      <c r="L5" s="17">
        <f>本体!N4</f>
        <v>0</v>
      </c>
      <c r="M5" s="17" t="str">
        <f>本体!O4</f>
        <v>1-10MBq</v>
      </c>
      <c r="N5" s="17" t="str">
        <f>本体!P4</f>
        <v>1GBq以上</v>
      </c>
      <c r="O5" s="17" t="str">
        <f>本体!Q4</f>
        <v>100-1GBq</v>
      </c>
      <c r="P5" s="17" t="str">
        <f>本体!R4</f>
        <v>100-1GBq</v>
      </c>
      <c r="Q5" s="17" t="str">
        <f>本体!S4</f>
        <v>10-100MBq</v>
      </c>
      <c r="R5" s="17" t="str">
        <f>本体!T4</f>
        <v>10-100MBq</v>
      </c>
      <c r="S5" s="17" t="str">
        <f>本体!U4</f>
        <v>100-1GBq</v>
      </c>
      <c r="T5" s="17" t="str">
        <f>本体!V4</f>
        <v>1-10MBq</v>
      </c>
      <c r="U5" s="17">
        <f>本体!W4</f>
        <v>0</v>
      </c>
      <c r="V5" s="17">
        <f>本体!X4</f>
        <v>0</v>
      </c>
      <c r="W5" s="17" t="str">
        <f>本体!Y4</f>
        <v>10-100MBq</v>
      </c>
      <c r="X5" s="17">
        <f>本体!Z4</f>
        <v>0</v>
      </c>
      <c r="Y5" s="17">
        <f>本体!AA4</f>
        <v>0</v>
      </c>
      <c r="Z5" s="17">
        <f>本体!AB4</f>
        <v>0</v>
      </c>
      <c r="AA5" s="17">
        <f>本体!AC4</f>
        <v>0</v>
      </c>
      <c r="AB5" s="17">
        <f>本体!AD4</f>
        <v>0</v>
      </c>
      <c r="AC5" s="17">
        <f>本体!AE4</f>
        <v>0</v>
      </c>
      <c r="AD5" s="17">
        <f>本体!AF4</f>
        <v>0</v>
      </c>
      <c r="AE5" s="17" t="str">
        <f>本体!AG4</f>
        <v>1GBq以上</v>
      </c>
      <c r="AF5" s="17">
        <f>本体!AH4</f>
        <v>0</v>
      </c>
      <c r="AG5" s="17">
        <f>本体!AI4</f>
        <v>0</v>
      </c>
      <c r="AH5" s="17">
        <f>本体!AJ4</f>
        <v>0</v>
      </c>
      <c r="AI5" s="17" t="str">
        <f>本体!AK4</f>
        <v>100-1GBq</v>
      </c>
      <c r="AJ5" s="17">
        <f>本体!AL4</f>
        <v>0</v>
      </c>
      <c r="AK5" s="17">
        <f>本体!AM4</f>
        <v>0</v>
      </c>
      <c r="AL5" s="17">
        <f>本体!AN4</f>
        <v>0</v>
      </c>
      <c r="AM5" s="17">
        <f>本体!AO4</f>
        <v>0</v>
      </c>
      <c r="AN5" s="17">
        <f>本体!AP4</f>
        <v>0</v>
      </c>
      <c r="AO5" s="17">
        <f>本体!AQ4</f>
        <v>0</v>
      </c>
      <c r="AP5" s="17">
        <f>本体!AR4</f>
        <v>0</v>
      </c>
      <c r="AQ5" s="17">
        <f>本体!AS4</f>
        <v>0</v>
      </c>
      <c r="AR5" s="17">
        <f>本体!AT4</f>
        <v>0</v>
      </c>
      <c r="AS5" s="17">
        <f>本体!AU4</f>
        <v>0</v>
      </c>
      <c r="AT5" s="17">
        <f>本体!AV4</f>
        <v>0</v>
      </c>
      <c r="AU5" s="17">
        <f>本体!AW4</f>
        <v>0</v>
      </c>
      <c r="AV5" s="17">
        <f>本体!AX4</f>
        <v>0</v>
      </c>
      <c r="AW5" s="17">
        <f>本体!AY4</f>
        <v>0</v>
      </c>
      <c r="AX5" s="17" t="str">
        <f>本体!AZ4</f>
        <v>β線用計測装置（スペクトロメータ含む）;γ線用計測装置（スペクトロメータ含む）</v>
      </c>
      <c r="AY5" s="17" t="str">
        <f>本体!BA4</f>
        <v>LSC-8000（平成27年3月）　LSC-6101(平成18年10月）</v>
      </c>
      <c r="AZ5" s="17">
        <f>本体!BB4</f>
        <v>0</v>
      </c>
      <c r="BA5" s="17" t="str">
        <f>本体!BC4</f>
        <v>Accu FLEX7010（平成15年3月）</v>
      </c>
      <c r="BB5" s="17" t="str">
        <f>本体!BD4</f>
        <v>Typhoon FLA9500（平成25年10月）</v>
      </c>
      <c r="BC5" s="17">
        <f>本体!BE4</f>
        <v>0</v>
      </c>
      <c r="BD5" s="17">
        <f>本体!BF4</f>
        <v>0</v>
      </c>
      <c r="BE5" s="17">
        <f>本体!BG4</f>
        <v>0</v>
      </c>
      <c r="BF5" s="17" t="str">
        <f>本体!BH4</f>
        <v>細胞培養装置;PCRシステム;クロマトグラフ（液体・ガスクロマトグラフ質量分析装置等）;分光光度計（吸光・蛍光・赤外分光光度計等）</v>
      </c>
      <c r="BG5" s="17" t="str">
        <f>本体!BI4</f>
        <v>可能</v>
      </c>
      <c r="BH5" s="17">
        <f>本体!BJ4</f>
        <v>0</v>
      </c>
      <c r="BI5" s="17" t="str">
        <f>本体!BK4</f>
        <v>まずはメール（及び電話）で問合せから</v>
      </c>
      <c r="BJ5" s="17" t="str">
        <f>本体!BL4</f>
        <v>受け入れる際は従事者登録が必須（過去の被ばく記録がある場合、所属施設から記録を取り寄せる必要有）</v>
      </c>
      <c r="BK5" s="17" t="str">
        <f>本体!BM4</f>
        <v>受け入れ先の施設で新たに個人被ばく線量計を用意し管理する</v>
      </c>
      <c r="BL5" s="17" t="str">
        <f>本体!BN4</f>
        <v>自身の所属・雇用元等で事前に受診することが必要（検診記録の提出が必須）</v>
      </c>
      <c r="BM5" s="17" t="str">
        <f>本体!CE4</f>
        <v>年2回、5月と11月</v>
      </c>
      <c r="BN5" s="17" t="str">
        <f>本体!CB4</f>
        <v>学外で教育訓練を受講している場合、その内容に問題が無ければ予防規程等の一部を除き、受講を免除する。</v>
      </c>
      <c r="BO5" s="17" t="str">
        <f>本体!CC4</f>
        <v>基本全て対面で実施していたが現在はコロナ禍のためeラーニング</v>
      </c>
      <c r="BP5" s="17" t="str">
        <f>本体!CD4</f>
        <v>対面の場合は例年5月（新規教育）と3月（再教育）　</v>
      </c>
      <c r="BQ5" s="17" t="str">
        <f>本体!BT4</f>
        <v>〇</v>
      </c>
      <c r="BR5" s="17" t="str">
        <f>本体!BU4</f>
        <v>△（応相談）</v>
      </c>
      <c r="BS5" s="17" t="str">
        <f>本体!BV4</f>
        <v>〇</v>
      </c>
      <c r="BT5" s="17" t="str">
        <f>本体!BW4</f>
        <v>×</v>
      </c>
      <c r="BU5" s="17" t="str">
        <f>本体!BZ4</f>
        <v>〇</v>
      </c>
      <c r="BV5" s="17" t="str">
        <f>本体!BS4</f>
        <v>放射線安全管理スタッフ;一般的な実験装置の相談スタッフ;実験に関する相談員</v>
      </c>
      <c r="BW5" s="17">
        <f>本体!BO4</f>
        <v>0</v>
      </c>
      <c r="BX5" s="17" t="str">
        <f>本体!BP4</f>
        <v>http://www.med.akita-u.ac.jp/~ric/policy.html</v>
      </c>
      <c r="BY5" s="17" t="str">
        <f>本体!BQ4</f>
        <v>http://www.med.akita-u.ac.jp/~ric/policy.html</v>
      </c>
      <c r="BZ5" s="17" t="str">
        <f>本体!BX4</f>
        <v>×</v>
      </c>
      <c r="CA5" s="17" t="str">
        <f>本体!BY4</f>
        <v>〇</v>
      </c>
      <c r="CB5" s="17" t="str">
        <f>本体!BR4</f>
        <v>原則として平日8：30～17：00　時間外・休日は要相談</v>
      </c>
      <c r="CC5" s="17" t="str">
        <f>本体!CA4</f>
        <v>×</v>
      </c>
      <c r="CD5" s="17" t="str">
        <f>本体!CG4</f>
        <v>バイオサイエンス教育・研究サポートセンター　放射性同位元素部門</v>
      </c>
      <c r="CE5" s="17" t="str">
        <f>本体!CH4</f>
        <v>018-884-6196</v>
      </c>
      <c r="CF5" s="30" t="str">
        <f>本体!CI4</f>
        <v>ri@med.akita-u.ac.jp</v>
      </c>
    </row>
    <row r="6" spans="2:84" ht="150">
      <c r="B6" s="29" t="str">
        <f>本体!C5</f>
        <v>東京大学</v>
      </c>
      <c r="C6" s="17" t="str">
        <f>本体!D5</f>
        <v>医学部</v>
      </c>
      <c r="D6" s="17" t="str">
        <f>本体!E5</f>
        <v>https://www.m.u-tokyo.ac.jp</v>
      </c>
      <c r="E6" s="17" t="str">
        <f>本体!G5</f>
        <v>基礎医学;腫瘍学;生物科学;基礎生物学</v>
      </c>
      <c r="F6" s="17" t="str">
        <f>本体!H5</f>
        <v>医学・薬学利用;生物学・農学利用</v>
      </c>
      <c r="G6" s="17" t="str">
        <f>本体!I5</f>
        <v>細胞実験;動物実験;がんを標的としたアイソトープ治療薬の研究開発</v>
      </c>
      <c r="H6" s="17" t="str">
        <f>本体!J5</f>
        <v>100-1GBq</v>
      </c>
      <c r="I6" s="17">
        <f>本体!K5</f>
        <v>0</v>
      </c>
      <c r="J6" s="17" t="str">
        <f>本体!L5</f>
        <v>100-1GBq</v>
      </c>
      <c r="K6" s="17">
        <f>本体!M5</f>
        <v>0</v>
      </c>
      <c r="L6" s="17">
        <f>本体!N5</f>
        <v>0</v>
      </c>
      <c r="M6" s="17">
        <f>本体!O5</f>
        <v>0</v>
      </c>
      <c r="N6" s="17" t="str">
        <f>本体!P5</f>
        <v>100-1GBq</v>
      </c>
      <c r="O6" s="17">
        <f>本体!Q5</f>
        <v>0</v>
      </c>
      <c r="P6" s="17" t="str">
        <f>本体!R5</f>
        <v>100-1GBq</v>
      </c>
      <c r="Q6" s="17">
        <f>本体!S5</f>
        <v>0</v>
      </c>
      <c r="R6" s="17" t="str">
        <f>本体!T5</f>
        <v>1-10MBq</v>
      </c>
      <c r="S6" s="17" t="str">
        <f>本体!U5</f>
        <v>1-10MBq</v>
      </c>
      <c r="T6" s="17">
        <f>本体!V5</f>
        <v>0</v>
      </c>
      <c r="U6" s="17">
        <f>本体!W5</f>
        <v>0</v>
      </c>
      <c r="V6" s="17">
        <f>本体!X5</f>
        <v>0</v>
      </c>
      <c r="W6" s="17">
        <f>本体!Y5</f>
        <v>0</v>
      </c>
      <c r="X6" s="17">
        <f>本体!Z5</f>
        <v>0</v>
      </c>
      <c r="Y6" s="17">
        <f>本体!AA5</f>
        <v>0</v>
      </c>
      <c r="Z6" s="17">
        <f>本体!AB5</f>
        <v>0</v>
      </c>
      <c r="AA6" s="17">
        <f>本体!AC5</f>
        <v>0</v>
      </c>
      <c r="AB6" s="17">
        <f>本体!AD5</f>
        <v>0</v>
      </c>
      <c r="AC6" s="17">
        <f>本体!AE5</f>
        <v>0</v>
      </c>
      <c r="AD6" s="17">
        <f>本体!AF5</f>
        <v>0</v>
      </c>
      <c r="AE6" s="17">
        <f>本体!AG5</f>
        <v>0</v>
      </c>
      <c r="AF6" s="17">
        <f>本体!AH5</f>
        <v>0</v>
      </c>
      <c r="AG6" s="17">
        <f>本体!AI5</f>
        <v>0</v>
      </c>
      <c r="AH6" s="17">
        <f>本体!AJ5</f>
        <v>0</v>
      </c>
      <c r="AI6" s="17" t="str">
        <f>本体!AK5</f>
        <v>10-100MBq</v>
      </c>
      <c r="AJ6" s="17">
        <f>本体!AL5</f>
        <v>0</v>
      </c>
      <c r="AK6" s="17">
        <f>本体!AM5</f>
        <v>0</v>
      </c>
      <c r="AL6" s="17">
        <f>本体!AN5</f>
        <v>0</v>
      </c>
      <c r="AM6" s="17">
        <f>本体!AO5</f>
        <v>0</v>
      </c>
      <c r="AN6" s="17">
        <f>本体!AP5</f>
        <v>0</v>
      </c>
      <c r="AO6" s="17">
        <f>本体!AQ5</f>
        <v>0</v>
      </c>
      <c r="AP6" s="17">
        <f>本体!AR5</f>
        <v>0</v>
      </c>
      <c r="AQ6" s="17">
        <f>本体!AS5</f>
        <v>0</v>
      </c>
      <c r="AR6" s="17">
        <f>本体!AT5</f>
        <v>0</v>
      </c>
      <c r="AS6" s="17">
        <f>本体!AU5</f>
        <v>0</v>
      </c>
      <c r="AT6" s="17">
        <f>本体!AV5</f>
        <v>0</v>
      </c>
      <c r="AU6" s="17">
        <f>本体!AW5</f>
        <v>0</v>
      </c>
      <c r="AV6" s="17">
        <f>本体!AX5</f>
        <v>0</v>
      </c>
      <c r="AW6" s="17">
        <f>本体!AY5</f>
        <v>0</v>
      </c>
      <c r="AX6" s="17" t="str">
        <f>本体!AZ5</f>
        <v>β線用計測装置（スペクトロメータ含む）;γ線用計測装置（スペクトロメータ含む）</v>
      </c>
      <c r="AY6" s="17" t="str">
        <f>本体!BA5</f>
        <v>パーキンエルマーTri-Carb3110TR (2014)、Tri-Carb2300TR (2007)</v>
      </c>
      <c r="AZ6" s="17" t="str">
        <f>本体!BB5</f>
        <v>パーキエルマーC991201J (2010)</v>
      </c>
      <c r="BA6" s="17" t="str">
        <f>本体!BC5</f>
        <v>パッカード A9912V (1996)</v>
      </c>
      <c r="BB6" s="17" t="str">
        <f>本体!BD5</f>
        <v>GE healthcare FLA (2010), BAS-2500 (2004)</v>
      </c>
      <c r="BC6" s="17">
        <f>本体!BE5</f>
        <v>0</v>
      </c>
      <c r="BD6" s="17">
        <f>本体!BF5</f>
        <v>0</v>
      </c>
      <c r="BE6" s="17">
        <f>本体!BG5</f>
        <v>0</v>
      </c>
      <c r="BF6" s="17" t="str">
        <f>本体!BH5</f>
        <v>顕微鏡（蛍光実体顕微鏡等）;細胞培養装置;PCRシステム;分光光度計（吸光・蛍光・赤外分光光度計等）</v>
      </c>
      <c r="BG6" s="17" t="str">
        <f>本体!BI5</f>
        <v>何らかの条件を満たせば可能</v>
      </c>
      <c r="BH6" s="17" t="str">
        <f>本体!BJ5</f>
        <v>医学部所属研究室が受け入れること</v>
      </c>
      <c r="BI6" s="17" t="str">
        <f>本体!BK5</f>
        <v>受け入れ研究室へ相談すること</v>
      </c>
      <c r="BJ6" s="17" t="str">
        <f>本体!BL5</f>
        <v>受け入れる際は従事者登録が必須（過去の被ばく記録がある場合、所属施設から記録を取り寄せる必要有）</v>
      </c>
      <c r="BK6" s="17" t="str">
        <f>本体!BM5</f>
        <v>受け入れ先の施設で新たに個人被ばく線量計を用意し管理する</v>
      </c>
      <c r="BL6" s="17" t="str">
        <f>本体!BN5</f>
        <v>受け入れ先で受診が可能</v>
      </c>
      <c r="BM6" s="17" t="str">
        <f>本体!CE5</f>
        <v>年2回（7月、2月）</v>
      </c>
      <c r="BN6" s="17">
        <f>本体!CB5</f>
        <v>0</v>
      </c>
      <c r="BO6" s="17" t="str">
        <f>本体!CC5</f>
        <v>項目によって、対面とeラーニングを併用</v>
      </c>
      <c r="BP6" s="17" t="str">
        <f>本体!CD5</f>
        <v>毎月</v>
      </c>
      <c r="BQ6" s="17" t="str">
        <f>本体!BT5</f>
        <v>〇</v>
      </c>
      <c r="BR6" s="17" t="str">
        <f>本体!BU5</f>
        <v>〇</v>
      </c>
      <c r="BS6" s="17" t="str">
        <f>本体!BV5</f>
        <v>〇</v>
      </c>
      <c r="BT6" s="17" t="str">
        <f>本体!BW5</f>
        <v>×</v>
      </c>
      <c r="BU6" s="17" t="str">
        <f>本体!BZ5</f>
        <v>〇</v>
      </c>
      <c r="BV6" s="17" t="str">
        <f>本体!BS5</f>
        <v>放射線安全管理スタッフ;動物実験全般の相談スタッフ;一般的な実験装置の相談スタッフ;実験に関する相談員</v>
      </c>
      <c r="BW6" s="17">
        <f>本体!BO5</f>
        <v>0</v>
      </c>
      <c r="BX6" s="17" t="str">
        <f>本体!BP5</f>
        <v>基本登録料、スペース占有料等の負担あり。</v>
      </c>
      <c r="BY6" s="17" t="str">
        <f>本体!BQ5</f>
        <v>学内利用に準ずる</v>
      </c>
      <c r="BZ6" s="17" t="str">
        <f>本体!BX5</f>
        <v>×</v>
      </c>
      <c r="CA6" s="17" t="str">
        <f>本体!BY5</f>
        <v>〇</v>
      </c>
      <c r="CB6" s="17" t="str">
        <f>本体!BR5</f>
        <v>平日・休日ともに24時間利用可能（但し、メンテナンス日や冬休みに閉鎖期間あり）</v>
      </c>
      <c r="CC6" s="17" t="str">
        <f>本体!CA5</f>
        <v>△（応相談）</v>
      </c>
      <c r="CD6" s="17" t="str">
        <f>本体!CG5</f>
        <v>医学部放射線管理室</v>
      </c>
      <c r="CE6" s="17" t="str">
        <f>本体!CH5</f>
        <v>03-5841-3598</v>
      </c>
      <c r="CF6" s="30" t="str">
        <f>本体!CI5</f>
        <v>ri2kanri@m.u-tokyo.ac.jp</v>
      </c>
    </row>
    <row r="7" spans="2:84" ht="187.5">
      <c r="B7" s="29" t="str">
        <f>本体!C6</f>
        <v>岐阜大学</v>
      </c>
      <c r="C7" s="17" t="str">
        <f>本体!D6</f>
        <v>高等研究院 科学研究基盤センター 放射性同位元素実験分野</v>
      </c>
      <c r="D7" s="17" t="str">
        <f>本体!E6</f>
        <v>https://www1.gifu-u.ac.jp/~lsrc/ri/portal/index.html</v>
      </c>
      <c r="E7" s="17" t="str">
        <f>本体!G6</f>
        <v>基礎医学;臨床医学;生物科学;基礎生物学;農学;環境化学</v>
      </c>
      <c r="F7" s="17" t="str">
        <f>本体!H6</f>
        <v>蛋白質・ホルモン等の生化学的実験。環境中放射性物質の動態の把握</v>
      </c>
      <c r="G7" s="17" t="str">
        <f>本体!I6</f>
        <v>非密封RIトレーサー実験、環境放射線計測</v>
      </c>
      <c r="H7" s="17" t="str">
        <f>本体!J6</f>
        <v>100-1GBq</v>
      </c>
      <c r="I7" s="17">
        <f>本体!K6</f>
        <v>0</v>
      </c>
      <c r="J7" s="17" t="str">
        <f>本体!L6</f>
        <v>100-1GBq</v>
      </c>
      <c r="K7" s="17">
        <f>本体!M6</f>
        <v>0</v>
      </c>
      <c r="L7" s="17">
        <f>本体!N6</f>
        <v>0</v>
      </c>
      <c r="M7" s="17" t="str">
        <f>本体!O6</f>
        <v>1-10MBq</v>
      </c>
      <c r="N7" s="17" t="str">
        <f>本体!P6</f>
        <v>100-1GBq</v>
      </c>
      <c r="O7" s="17" t="str">
        <f>本体!Q6</f>
        <v>100-1GBq</v>
      </c>
      <c r="P7" s="17" t="str">
        <f>本体!R6</f>
        <v>100-1GBq</v>
      </c>
      <c r="Q7" s="17" t="str">
        <f>本体!S6</f>
        <v>10-100MBq</v>
      </c>
      <c r="R7" s="17" t="str">
        <f>本体!T6</f>
        <v>10-100MBq</v>
      </c>
      <c r="S7" s="17" t="str">
        <f>本体!U6</f>
        <v>100-1GBq</v>
      </c>
      <c r="T7" s="17" t="str">
        <f>本体!V6</f>
        <v>1-10MBq</v>
      </c>
      <c r="U7" s="17">
        <f>本体!W6</f>
        <v>0</v>
      </c>
      <c r="V7" s="17">
        <f>本体!X6</f>
        <v>0</v>
      </c>
      <c r="W7" s="17">
        <f>本体!Y6</f>
        <v>0</v>
      </c>
      <c r="X7" s="17">
        <f>本体!Z6</f>
        <v>0</v>
      </c>
      <c r="Y7" s="17">
        <f>本体!AA6</f>
        <v>0</v>
      </c>
      <c r="Z7" s="17">
        <f>本体!AB6</f>
        <v>0</v>
      </c>
      <c r="AA7" s="17">
        <f>本体!AC6</f>
        <v>0</v>
      </c>
      <c r="AB7" s="17">
        <f>本体!AD6</f>
        <v>0</v>
      </c>
      <c r="AC7" s="17">
        <f>本体!AE6</f>
        <v>0</v>
      </c>
      <c r="AD7" s="17">
        <f>本体!AF6</f>
        <v>0</v>
      </c>
      <c r="AE7" s="17" t="str">
        <f>本体!AG6</f>
        <v>10-100MBq</v>
      </c>
      <c r="AF7" s="17">
        <f>本体!AH6</f>
        <v>0</v>
      </c>
      <c r="AG7" s="17">
        <f>本体!AI6</f>
        <v>0</v>
      </c>
      <c r="AH7" s="17">
        <f>本体!AJ6</f>
        <v>0</v>
      </c>
      <c r="AI7" s="17" t="str">
        <f>本体!AK6</f>
        <v>10-100MBq</v>
      </c>
      <c r="AJ7" s="17" t="str">
        <f>本体!AL6</f>
        <v>1-10MBq</v>
      </c>
      <c r="AK7" s="17">
        <f>本体!AM6</f>
        <v>0</v>
      </c>
      <c r="AL7" s="17">
        <f>本体!AN6</f>
        <v>0</v>
      </c>
      <c r="AM7" s="17">
        <f>本体!AO6</f>
        <v>0</v>
      </c>
      <c r="AN7" s="17">
        <f>本体!AP6</f>
        <v>0</v>
      </c>
      <c r="AO7" s="17">
        <f>本体!AQ6</f>
        <v>0</v>
      </c>
      <c r="AP7" s="17">
        <f>本体!AR6</f>
        <v>0</v>
      </c>
      <c r="AQ7" s="17">
        <f>本体!AS6</f>
        <v>0</v>
      </c>
      <c r="AR7" s="17">
        <f>本体!AT6</f>
        <v>0</v>
      </c>
      <c r="AS7" s="17">
        <f>本体!AU6</f>
        <v>0</v>
      </c>
      <c r="AT7" s="17">
        <f>本体!AV6</f>
        <v>0</v>
      </c>
      <c r="AU7" s="17">
        <f>本体!AW6</f>
        <v>0</v>
      </c>
      <c r="AV7" s="17">
        <f>本体!AX6</f>
        <v>0</v>
      </c>
      <c r="AW7" s="17">
        <f>本体!AY6</f>
        <v>0</v>
      </c>
      <c r="AX7" s="17">
        <f>本体!AZ6</f>
        <v>0</v>
      </c>
      <c r="AY7" s="17" t="str">
        <f>本体!BA6</f>
        <v>Tri‐Carb 2900TR (2003)、LSC-6101B (2008)</v>
      </c>
      <c r="AZ7" s="17" t="str">
        <f>本体!BB6</f>
        <v>1450 Microbeta TRILUX (2008)</v>
      </c>
      <c r="BA7" s="17" t="str">
        <f>本体!BC6</f>
        <v>1480 WIZARD3 (2003)、ARC-7001(2008)</v>
      </c>
      <c r="BB7" s="17" t="str">
        <f>本体!BD6</f>
        <v>BAS-2500 (2003)</v>
      </c>
      <c r="BC7" s="17">
        <f>本体!BE6</f>
        <v>0</v>
      </c>
      <c r="BD7" s="17">
        <f>本体!BF6</f>
        <v>0</v>
      </c>
      <c r="BE7" s="17">
        <f>本体!BG6</f>
        <v>0</v>
      </c>
      <c r="BF7" s="17" t="str">
        <f>本体!BH6</f>
        <v>セルハーベスター GilterMate-96 (2007)</v>
      </c>
      <c r="BG7" s="17" t="str">
        <f>本体!BI6</f>
        <v>何らかの条件を満たせば可能</v>
      </c>
      <c r="BH7" s="17" t="str">
        <f>本体!BJ6</f>
        <v>1) 岐阜大学または岐阜薬科大学の教員との共同研究 2) 受託試験は受け入れ可能か要問合せ（課題責任者となる教員が必要）</v>
      </c>
      <c r="BI7" s="17" t="str">
        <f>本体!BK6</f>
        <v>まずはメール（及び電話）で問合せから</v>
      </c>
      <c r="BJ7" s="17" t="str">
        <f>本体!BL6</f>
        <v>放射線同位元素実験分野 使用登録申請書（受託試験用）を提出</v>
      </c>
      <c r="BK7" s="17">
        <f>本体!BM6</f>
        <v>0</v>
      </c>
      <c r="BL7" s="17" t="str">
        <f>本体!BN6</f>
        <v>所属機関で特殊健康診断(電離)を受診</v>
      </c>
      <c r="BM7" s="17" t="str">
        <f>本体!CE6</f>
        <v>年2回</v>
      </c>
      <c r="BN7" s="17" t="str">
        <f>本体!CB6</f>
        <v>放射線業務従事者証明書提出により可</v>
      </c>
      <c r="BO7" s="17">
        <f>本体!CC6</f>
        <v>0</v>
      </c>
      <c r="BP7" s="17" t="str">
        <f>本体!CD6</f>
        <v>前期・後期に分けて実施、学外者は随時</v>
      </c>
      <c r="BQ7" s="17" t="str">
        <f>本体!BT6</f>
        <v>〇</v>
      </c>
      <c r="BR7" s="17" t="str">
        <f>本体!BU6</f>
        <v>×</v>
      </c>
      <c r="BS7" s="17" t="str">
        <f>本体!BV6</f>
        <v>〇</v>
      </c>
      <c r="BT7" s="17" t="str">
        <f>本体!BW6</f>
        <v>×</v>
      </c>
      <c r="BU7" s="17" t="str">
        <f>本体!BZ6</f>
        <v>△（応相談）</v>
      </c>
      <c r="BV7" s="17" t="str">
        <f>本体!BS6</f>
        <v>有</v>
      </c>
      <c r="BW7" s="17">
        <f>本体!BO6</f>
        <v>0</v>
      </c>
      <c r="BX7" s="17" t="str">
        <f>本体!BP6</f>
        <v>岐阜大学高等研究院科学研究基盤センターHPの年報より最新情報を御確認下さい。</v>
      </c>
      <c r="BY7" s="17" t="str">
        <f>本体!BQ6</f>
        <v>メールによるお問い合わせ</v>
      </c>
      <c r="BZ7" s="17" t="str">
        <f>本体!BX6</f>
        <v>×</v>
      </c>
      <c r="CA7" s="17" t="str">
        <f>本体!BY6</f>
        <v>〇</v>
      </c>
      <c r="CB7" s="17" t="str">
        <f>本体!BR6</f>
        <v>平日　8：30から17：15　夜間や土日祝の場合要相談</v>
      </c>
      <c r="CC7" s="17" t="str">
        <f>本体!CA6</f>
        <v>〇</v>
      </c>
      <c r="CD7" s="17" t="str">
        <f>本体!CG6</f>
        <v>高等研究院 科学研究基盤センター 放射性同位元素実験分野</v>
      </c>
      <c r="CE7" s="17" t="str">
        <f>本体!CH6</f>
        <v>058-293-2055</v>
      </c>
      <c r="CF7" s="30" t="str">
        <f>本体!CI6</f>
        <v>riyanagi@gifu-u.ac.jp</v>
      </c>
    </row>
    <row r="8" spans="2:84" ht="375">
      <c r="B8" s="29" t="str">
        <f>本体!C7</f>
        <v>浜松医科大学</v>
      </c>
      <c r="C8" s="17" t="str">
        <f>本体!D7</f>
        <v>産学連携・知財活用推進センター　サイクロトロン棟</v>
      </c>
      <c r="D8" s="17" t="str">
        <f>本体!E7</f>
        <v>https://www.hama-med.ac.jp/about-us/mechanism-fig/medcollab-ip/device/index.html</v>
      </c>
      <c r="E8" s="17" t="str">
        <f>本体!G7</f>
        <v>放射線化学;薬学;基礎医学;臨床医学;腫瘍学;脳神経科学;医工学;生物科学;基礎生物学</v>
      </c>
      <c r="F8" s="17" t="str">
        <f>本体!H7</f>
        <v>医学・薬学利用;生物学・農学利用;化学利用;検出機器関連における利用;分子イメージング技術の研究</v>
      </c>
      <c r="G8" s="17" t="str">
        <f>本体!I7</f>
        <v>細胞実験;動物実験;化学実験;分子イメージング実験;がんを標的としたアイソトープ治療薬の研究開発;X線照射実験、MRI撮像、CT撮像、光イメージング撮像</v>
      </c>
      <c r="H8" s="17" t="str">
        <f>本体!J7</f>
        <v>10-100MBq</v>
      </c>
      <c r="I8" s="17" t="str">
        <f>本体!K7</f>
        <v>1GBq以上</v>
      </c>
      <c r="J8" s="17" t="str">
        <f>本体!L7</f>
        <v>1-10MBq</v>
      </c>
      <c r="K8" s="17" t="str">
        <f>本体!M7</f>
        <v>1GBq以上</v>
      </c>
      <c r="L8" s="17" t="str">
        <f>本体!N7</f>
        <v>1GBq以上</v>
      </c>
      <c r="M8" s="17" t="str">
        <f>本体!O7</f>
        <v>1-10MBq</v>
      </c>
      <c r="N8" s="17" t="str">
        <f>本体!P7</f>
        <v>10-100MBq</v>
      </c>
      <c r="O8" s="17" t="str">
        <f>本体!Q7</f>
        <v>10-100MBq</v>
      </c>
      <c r="P8" s="17" t="str">
        <f>本体!R7</f>
        <v>10-100MBq</v>
      </c>
      <c r="Q8" s="17" t="str">
        <f>本体!S7</f>
        <v>10-100MBq</v>
      </c>
      <c r="R8" s="17" t="str">
        <f>本体!T7</f>
        <v>10-100MBq</v>
      </c>
      <c r="S8" s="17" t="str">
        <f>本体!U7</f>
        <v>10-100MBq</v>
      </c>
      <c r="T8" s="17" t="str">
        <f>本体!V7</f>
        <v>10-100MBq</v>
      </c>
      <c r="U8" s="17" t="str">
        <f>本体!W7</f>
        <v>10-100MBq</v>
      </c>
      <c r="V8" s="17" t="str">
        <f>本体!X7</f>
        <v>1-10MBq</v>
      </c>
      <c r="W8" s="17" t="str">
        <f>本体!Y7</f>
        <v>1-10MBq</v>
      </c>
      <c r="X8" s="17" t="str">
        <f>本体!Z7</f>
        <v>1-10MBq</v>
      </c>
      <c r="Y8" s="17" t="str">
        <f>本体!AA7</f>
        <v>100-1GBq</v>
      </c>
      <c r="Z8" s="17" t="str">
        <f>本体!AB7</f>
        <v>1GBq以上</v>
      </c>
      <c r="AA8" s="17" t="str">
        <f>本体!AC7</f>
        <v>1GBq以上</v>
      </c>
      <c r="AB8" s="17">
        <f>本体!AD7</f>
        <v>0</v>
      </c>
      <c r="AC8" s="17" t="str">
        <f>本体!AE7</f>
        <v>10-100MBq</v>
      </c>
      <c r="AD8" s="17" t="str">
        <f>本体!AF7</f>
        <v>10-100MBq</v>
      </c>
      <c r="AE8" s="17" t="str">
        <f>本体!AG7</f>
        <v>1GBq以上</v>
      </c>
      <c r="AF8" s="17" t="str">
        <f>本体!AH7</f>
        <v>100-1GBq</v>
      </c>
      <c r="AG8" s="17" t="str">
        <f>本体!AI7</f>
        <v>100-1GBq</v>
      </c>
      <c r="AH8" s="17">
        <f>本体!AJ7</f>
        <v>0</v>
      </c>
      <c r="AI8" s="17" t="str">
        <f>本体!AK7</f>
        <v>10-100MBq</v>
      </c>
      <c r="AJ8" s="17" t="str">
        <f>本体!AL7</f>
        <v>10-100MBq</v>
      </c>
      <c r="AK8" s="17">
        <f>本体!AM7</f>
        <v>0</v>
      </c>
      <c r="AL8" s="17" t="str">
        <f>本体!AN7</f>
        <v>10-100MBq</v>
      </c>
      <c r="AM8" s="17" t="str">
        <f>本体!AO7</f>
        <v>10-100MBq</v>
      </c>
      <c r="AN8" s="17">
        <f>本体!AP7</f>
        <v>0</v>
      </c>
      <c r="AO8" s="17">
        <f>本体!AQ7</f>
        <v>0</v>
      </c>
      <c r="AP8" s="17" t="str">
        <f>本体!AR7</f>
        <v>100-1GBq</v>
      </c>
      <c r="AQ8" s="17">
        <f>本体!AS7</f>
        <v>0</v>
      </c>
      <c r="AR8" s="17">
        <f>本体!AT7</f>
        <v>0</v>
      </c>
      <c r="AS8" s="17">
        <f>本体!AU7</f>
        <v>0</v>
      </c>
      <c r="AT8" s="17">
        <f>本体!AV7</f>
        <v>0</v>
      </c>
      <c r="AU8" s="17">
        <f>本体!AW7</f>
        <v>0</v>
      </c>
      <c r="AV8" s="17">
        <f>本体!AX7</f>
        <v>0</v>
      </c>
      <c r="AW8" s="17" t="str">
        <f>本体!AY7</f>
        <v>99Mo　1GBq以上、67Cu　10-100MBq、153Gd　10-100MBq</v>
      </c>
      <c r="AX8" s="17" t="str">
        <f>本体!AZ7</f>
        <v>β線用計測装置（スペクトロメータ含む）;γ線用計測装置（スペクトロメータ含む）;ドーズキャリブレータ（キュリーメータ）</v>
      </c>
      <c r="AY8" s="17" t="str">
        <f>本体!BA7</f>
        <v>LSC-5100(2002.4)</v>
      </c>
      <c r="AZ8" s="17">
        <f>本体!BB7</f>
        <v>0</v>
      </c>
      <c r="BA8" s="17" t="str">
        <f>本体!BC7</f>
        <v>Wizard2 2480(2009.12)</v>
      </c>
      <c r="BB8" s="17" t="str">
        <f>本体!BD7</f>
        <v>FLA3000(2010.3)、Typhoon(2021.3)</v>
      </c>
      <c r="BC8" s="17">
        <f>本体!BE7</f>
        <v>0</v>
      </c>
      <c r="BD8" s="17" t="str">
        <f>本体!BF7</f>
        <v>GMI-FXシステム(2009.9)、HITS655K(2014.3)、G4(2019.3)</v>
      </c>
      <c r="BE8" s="17" t="str">
        <f>本体!BG7</f>
        <v>動物用MRI;動物用X線装置;動物用CT;サイクロトロン;核種合成装置</v>
      </c>
      <c r="BF8" s="17" t="str">
        <f>本体!BH7</f>
        <v>X線照射装置;顕微鏡（蛍光実体顕微鏡等）;細胞培養装置;PCRシステム;クロマトグラフ（液体・ガスクロマトグラフ質量分析装置等）;捕集装置（ダストサンプラー、捕集装置等）;分光光度計（吸光・蛍光・赤外分光光度計等）;ミクロトーム;LC-MS</v>
      </c>
      <c r="BG8" s="17" t="str">
        <f>本体!BI7</f>
        <v>可能</v>
      </c>
      <c r="BH8" s="17">
        <f>本体!BJ7</f>
        <v>0</v>
      </c>
      <c r="BI8" s="17" t="str">
        <f>本体!BK7</f>
        <v>まずはメール（及び電話）で問合せから</v>
      </c>
      <c r="BJ8" s="17" t="str">
        <f>本体!BL7</f>
        <v>受け入れる際は従事者登録が必須（過去の被ばく記録がある場合、所属施設から記録を取り寄せる必要有）;受託研究時など、内容によっては一時立ち入りにて対応する</v>
      </c>
      <c r="BK8" s="17" t="str">
        <f>本体!BM7</f>
        <v>利用者の所属元の個人被ばく線量計（ポケット線量計などの直読式）を持参し管理する;利用者の所属元の個人被ばく線量計（ガラスバッチなどの受動式）を持参し、所属元から結果の提供を受ける;受け入れ先の施設で新たに個人被ばく線量計を用意し管理する</v>
      </c>
      <c r="BL8" s="17" t="str">
        <f>本体!BN7</f>
        <v>自身の所属・雇用元等で事前に受診することが必要（検診記録の提出が必須）</v>
      </c>
      <c r="BM8" s="17" t="str">
        <f>本体!CE7</f>
        <v>学外者は学外で受診のこと</v>
      </c>
      <c r="BN8" s="17" t="str">
        <f>本体!CB7</f>
        <v>学外で教育訓練を受講している場合、その内容に問題が無ければ予防規程等の一部を除き、受講を免除する。</v>
      </c>
      <c r="BO8" s="17" t="str">
        <f>本体!CC7</f>
        <v>項目によって、対面とeラーニングを併用</v>
      </c>
      <c r="BP8" s="17" t="str">
        <f>本体!CD7</f>
        <v>新規教育訓練は年4回程度</v>
      </c>
      <c r="BQ8" s="17" t="str">
        <f>本体!BT7</f>
        <v>〇</v>
      </c>
      <c r="BR8" s="17" t="str">
        <f>本体!BU7</f>
        <v>〇</v>
      </c>
      <c r="BS8" s="17" t="str">
        <f>本体!BV7</f>
        <v>〇</v>
      </c>
      <c r="BT8" s="17" t="str">
        <f>本体!BW7</f>
        <v>×</v>
      </c>
      <c r="BU8" s="17" t="str">
        <f>本体!BZ7</f>
        <v>△（応相談）</v>
      </c>
      <c r="BV8" s="17" t="str">
        <f>本体!BS7</f>
        <v>放射線安全管理スタッフ;動物実験全般の相談スタッフ;一般的な実験装置の相談スタッフ;サイクロトロンオペレーター</v>
      </c>
      <c r="BW8" s="17">
        <f>本体!BO7</f>
        <v>0</v>
      </c>
      <c r="BX8" s="17">
        <f>本体!BP7</f>
        <v>0</v>
      </c>
      <c r="BY8" s="17" t="str">
        <f>本体!BQ7</f>
        <v>https://www.hama-med.ac.jp/about-us/mechanism-fig/medcollab-ip/device/index.html</v>
      </c>
      <c r="BZ8" s="17" t="str">
        <f>本体!BX7</f>
        <v>×</v>
      </c>
      <c r="CA8" s="17" t="str">
        <f>本体!BY7</f>
        <v>〇</v>
      </c>
      <c r="CB8" s="17" t="str">
        <f>本体!BR7</f>
        <v>大学に身分を得て貰うので制限無し。一次立ち入り者は要相談</v>
      </c>
      <c r="CC8" s="17" t="str">
        <f>本体!CA7</f>
        <v>〇</v>
      </c>
      <c r="CD8" s="17" t="str">
        <f>本体!CG7</f>
        <v>産学連携・知財活用推進センター</v>
      </c>
      <c r="CE8" s="17" t="str">
        <f>本体!CH7</f>
        <v>053-435-2035</v>
      </c>
      <c r="CF8" s="30" t="str">
        <f>本体!CI7</f>
        <v>mc-ip@hama-med.ac.jp</v>
      </c>
    </row>
    <row r="9" spans="2:84" ht="168.75">
      <c r="B9" s="29" t="str">
        <f>本体!C8</f>
        <v>日本大学</v>
      </c>
      <c r="C9" s="17" t="str">
        <f>本体!D8</f>
        <v>生物資源科学部</v>
      </c>
      <c r="D9" s="17" t="str">
        <f>本体!E8</f>
        <v>http://hp.brs.nihon-u.ac.jp/~riuse/index.html</v>
      </c>
      <c r="E9" s="17" t="str">
        <f>本体!G8</f>
        <v>生物科学;基礎生物学;農学;獣医学</v>
      </c>
      <c r="F9" s="17" t="str">
        <f>本体!H8</f>
        <v>生物学・農学利用</v>
      </c>
      <c r="G9" s="17" t="str">
        <f>本体!I8</f>
        <v>細胞実験;化学実験;動物実験（要相談）</v>
      </c>
      <c r="H9" s="17" t="str">
        <f>本体!J8</f>
        <v>100-1GBq</v>
      </c>
      <c r="I9" s="17">
        <f>本体!K8</f>
        <v>0</v>
      </c>
      <c r="J9" s="17" t="str">
        <f>本体!L8</f>
        <v>100-1GBq</v>
      </c>
      <c r="K9" s="17">
        <f>本体!M8</f>
        <v>0</v>
      </c>
      <c r="L9" s="17">
        <f>本体!N8</f>
        <v>0</v>
      </c>
      <c r="M9" s="17">
        <f>本体!O8</f>
        <v>0</v>
      </c>
      <c r="N9" s="17" t="str">
        <f>本体!P8</f>
        <v>100-1GBq</v>
      </c>
      <c r="O9" s="17" t="str">
        <f>本体!Q8</f>
        <v>10-100MBq</v>
      </c>
      <c r="P9" s="17" t="str">
        <f>本体!R8</f>
        <v>100-1GBq</v>
      </c>
      <c r="Q9" s="17">
        <f>本体!S8</f>
        <v>0</v>
      </c>
      <c r="R9" s="17" t="str">
        <f>本体!T8</f>
        <v>10-100MBq</v>
      </c>
      <c r="S9" s="17" t="str">
        <f>本体!U8</f>
        <v>10-100MBq</v>
      </c>
      <c r="T9" s="17">
        <f>本体!V8</f>
        <v>0</v>
      </c>
      <c r="U9" s="17">
        <f>本体!W8</f>
        <v>0</v>
      </c>
      <c r="V9" s="17">
        <f>本体!X8</f>
        <v>0</v>
      </c>
      <c r="W9" s="17">
        <f>本体!Y8</f>
        <v>0</v>
      </c>
      <c r="X9" s="17">
        <f>本体!Z8</f>
        <v>0</v>
      </c>
      <c r="Y9" s="17">
        <f>本体!AA8</f>
        <v>0</v>
      </c>
      <c r="Z9" s="17">
        <f>本体!AB8</f>
        <v>0</v>
      </c>
      <c r="AA9" s="17">
        <f>本体!AC8</f>
        <v>0</v>
      </c>
      <c r="AB9" s="17">
        <f>本体!AD8</f>
        <v>0</v>
      </c>
      <c r="AC9" s="17">
        <f>本体!AE8</f>
        <v>0</v>
      </c>
      <c r="AD9" s="17">
        <f>本体!AF8</f>
        <v>0</v>
      </c>
      <c r="AE9" s="17">
        <f>本体!AG8</f>
        <v>0</v>
      </c>
      <c r="AF9" s="17">
        <f>本体!AH8</f>
        <v>0</v>
      </c>
      <c r="AG9" s="17">
        <f>本体!AI8</f>
        <v>0</v>
      </c>
      <c r="AH9" s="17">
        <f>本体!AJ8</f>
        <v>0</v>
      </c>
      <c r="AI9" s="17" t="str">
        <f>本体!AK8</f>
        <v>10-100MBq</v>
      </c>
      <c r="AJ9" s="17">
        <f>本体!AL8</f>
        <v>0</v>
      </c>
      <c r="AK9" s="17">
        <f>本体!AM8</f>
        <v>0</v>
      </c>
      <c r="AL9" s="17" t="str">
        <f>本体!AN8</f>
        <v>10-100MBq</v>
      </c>
      <c r="AM9" s="17">
        <f>本体!AO8</f>
        <v>0</v>
      </c>
      <c r="AN9" s="17">
        <f>本体!AP8</f>
        <v>0</v>
      </c>
      <c r="AO9" s="17">
        <f>本体!AQ8</f>
        <v>0</v>
      </c>
      <c r="AP9" s="17">
        <f>本体!AR8</f>
        <v>0</v>
      </c>
      <c r="AQ9" s="17">
        <f>本体!AS8</f>
        <v>0</v>
      </c>
      <c r="AR9" s="17">
        <f>本体!AT8</f>
        <v>0</v>
      </c>
      <c r="AS9" s="17">
        <f>本体!AU8</f>
        <v>0</v>
      </c>
      <c r="AT9" s="17">
        <f>本体!AV8</f>
        <v>0</v>
      </c>
      <c r="AU9" s="17">
        <f>本体!AW8</f>
        <v>0</v>
      </c>
      <c r="AV9" s="17">
        <f>本体!AX8</f>
        <v>0</v>
      </c>
      <c r="AW9" s="17" t="str">
        <f>本体!AY8</f>
        <v>75-Se　1-10MBq</v>
      </c>
      <c r="AX9" s="17" t="str">
        <f>本体!AZ8</f>
        <v>β線用計測装置（スペクトロメータ含む）;γ線用計測装置（スペクトロメータ含む）</v>
      </c>
      <c r="AY9" s="17" t="str">
        <f>本体!BA8</f>
        <v>Tri-Carb 4910TR（2016年）、LSC-6101（2005年）</v>
      </c>
      <c r="AZ9" s="17">
        <f>本体!BB8</f>
        <v>0</v>
      </c>
      <c r="BA9" s="17" t="str">
        <f>本体!BC8</f>
        <v>ARC-7001（2002年）</v>
      </c>
      <c r="BB9" s="17">
        <f>本体!BD8</f>
        <v>0</v>
      </c>
      <c r="BC9" s="17">
        <f>本体!BE8</f>
        <v>0</v>
      </c>
      <c r="BD9" s="17">
        <f>本体!BF8</f>
        <v>0</v>
      </c>
      <c r="BE9" s="17">
        <f>本体!BG8</f>
        <v>0</v>
      </c>
      <c r="BF9" s="17" t="str">
        <f>本体!BH8</f>
        <v>Co2インキュベータ</v>
      </c>
      <c r="BG9" s="17" t="str">
        <f>本体!BI8</f>
        <v>何らかの条件を満たせば可能</v>
      </c>
      <c r="BH9" s="17" t="str">
        <f>本体!BJ8</f>
        <v>本学部の教員と共同研究する場合、利用可能</v>
      </c>
      <c r="BI9" s="17" t="str">
        <f>本体!BK8</f>
        <v>まずはメール（及び電話）で問合せから</v>
      </c>
      <c r="BJ9" s="17" t="str">
        <f>本体!BL8</f>
        <v>受け入れる際は従事者登録が必須（過去の被ばく記録がある場合、所属施設から記録を取り寄せる必要有）</v>
      </c>
      <c r="BK9" s="17" t="str">
        <f>本体!BM8</f>
        <v>受け入れ先の施設で新たに個人被ばく線量計を用意し管理する</v>
      </c>
      <c r="BL9" s="17" t="str">
        <f>本体!BN8</f>
        <v>受け入れ先で受診が可能</v>
      </c>
      <c r="BM9" s="17" t="str">
        <f>本体!CE8</f>
        <v>年2回、4月と10月、開催時期以外にも相談可</v>
      </c>
      <c r="BN9" s="17" t="str">
        <f>本体!CB8</f>
        <v>学外で教育訓練を受講している場合、その内容に問題が無ければ予防規程等の一部を除き、受講を免除する。</v>
      </c>
      <c r="BO9" s="17" t="str">
        <f>本体!CC8</f>
        <v>原則として対面方式で実施</v>
      </c>
      <c r="BP9" s="17" t="str">
        <f>本体!CD8</f>
        <v>年1回、開催時期以外にも相談可</v>
      </c>
      <c r="BQ9" s="17" t="str">
        <f>本体!BT8</f>
        <v>△（応相談）</v>
      </c>
      <c r="BR9" s="17" t="str">
        <f>本体!BU8</f>
        <v>△（応相談）</v>
      </c>
      <c r="BS9" s="17" t="str">
        <f>本体!BV8</f>
        <v>△（応相談）</v>
      </c>
      <c r="BT9" s="17" t="str">
        <f>本体!BW8</f>
        <v>×</v>
      </c>
      <c r="BU9" s="17" t="str">
        <f>本体!BZ8</f>
        <v>△（応相談）</v>
      </c>
      <c r="BV9" s="17" t="str">
        <f>本体!BS8</f>
        <v>放射線安全管理スタッフ</v>
      </c>
      <c r="BW9" s="17">
        <f>本体!BO8</f>
        <v>0</v>
      </c>
      <c r="BX9" s="17">
        <f>本体!BP8</f>
        <v>0</v>
      </c>
      <c r="BY9" s="17">
        <f>本体!BQ8</f>
        <v>0</v>
      </c>
      <c r="BZ9" s="17" t="str">
        <f>本体!BX8</f>
        <v>×</v>
      </c>
      <c r="CA9" s="17" t="str">
        <f>本体!BY8</f>
        <v>△（応相談）</v>
      </c>
      <c r="CB9" s="17" t="str">
        <f>本体!BR8</f>
        <v>平日・土曜9：00～22：00、日曜・祝日9：00～19：00</v>
      </c>
      <c r="CC9" s="17" t="str">
        <f>本体!CA8</f>
        <v>×</v>
      </c>
      <c r="CD9" s="17" t="str">
        <f>本体!CG8</f>
        <v>RI管理室</v>
      </c>
      <c r="CE9" s="17" t="str">
        <f>本体!CH8</f>
        <v>0466-84-3912</v>
      </c>
      <c r="CF9" s="30" t="str">
        <f>本体!CI8</f>
        <v>tanabe.emiko@nihon-u.ac.jp</v>
      </c>
    </row>
    <row r="10" spans="2:84" ht="337.5">
      <c r="B10" s="29" t="str">
        <f>本体!C9</f>
        <v>岡山大学</v>
      </c>
      <c r="C10" s="17" t="str">
        <f>本体!D9</f>
        <v>自然生命科学研究支援センター 光・放射線情報解析部門 鹿田施設</v>
      </c>
      <c r="D10" s="17" t="str">
        <f>本体!E9</f>
        <v>http://hikari2.med.okayama-u.ac.jp</v>
      </c>
      <c r="E10" s="17" t="str">
        <f>本体!G9</f>
        <v>薬学;基礎医学;臨床医学;腫瘍学;生物科学;基礎生物学;農学;環境化学</v>
      </c>
      <c r="F10" s="17" t="str">
        <f>本体!H9</f>
        <v>医学・薬学利用;生物学・農学利用;化学利用</v>
      </c>
      <c r="G10" s="17" t="str">
        <f>本体!I9</f>
        <v>細胞実験;動物実験;化学実験;加速器実験;分子イメージング実験;がんを標的としたアイソトープ治療薬の研究開発</v>
      </c>
      <c r="H10" s="17" t="str">
        <f>本体!J9</f>
        <v>1GBq以上</v>
      </c>
      <c r="I10" s="17" t="str">
        <f>本体!K9</f>
        <v>1GBq以上</v>
      </c>
      <c r="J10" s="17" t="str">
        <f>本体!L9</f>
        <v>100-1GBq</v>
      </c>
      <c r="K10" s="17" t="str">
        <f>本体!M9</f>
        <v>1GBq以上</v>
      </c>
      <c r="L10" s="17" t="str">
        <f>本体!N9</f>
        <v>1GBq以上</v>
      </c>
      <c r="M10" s="17">
        <f>本体!O9</f>
        <v>0</v>
      </c>
      <c r="N10" s="17" t="str">
        <f>本体!P9</f>
        <v>100-1GBq</v>
      </c>
      <c r="O10" s="17" t="str">
        <f>本体!Q9</f>
        <v>100-1GBq</v>
      </c>
      <c r="P10" s="17" t="str">
        <f>本体!R9</f>
        <v>100-1GBq</v>
      </c>
      <c r="Q10" s="17" t="str">
        <f>本体!S9</f>
        <v>100-1GBq</v>
      </c>
      <c r="R10" s="17" t="str">
        <f>本体!T9</f>
        <v>100-1GBq</v>
      </c>
      <c r="S10" s="17" t="str">
        <f>本体!U9</f>
        <v>100-1GBq</v>
      </c>
      <c r="T10" s="17" t="str">
        <f>本体!V9</f>
        <v>1-10MBq</v>
      </c>
      <c r="U10" s="17" t="str">
        <f>本体!W9</f>
        <v>1-10MBq</v>
      </c>
      <c r="V10" s="17" t="str">
        <f>本体!X9</f>
        <v>10-100MBq</v>
      </c>
      <c r="W10" s="17" t="str">
        <f>本体!Y9</f>
        <v>1GBq以上</v>
      </c>
      <c r="X10" s="17" t="str">
        <f>本体!Z9</f>
        <v>1-10MBq</v>
      </c>
      <c r="Y10" s="17" t="str">
        <f>本体!AA9</f>
        <v>10-100MBq</v>
      </c>
      <c r="Z10" s="17">
        <f>本体!AB9</f>
        <v>0</v>
      </c>
      <c r="AA10" s="17">
        <f>本体!AC9</f>
        <v>0</v>
      </c>
      <c r="AB10" s="17">
        <f>本体!AD9</f>
        <v>0</v>
      </c>
      <c r="AC10" s="17">
        <f>本体!AE9</f>
        <v>0</v>
      </c>
      <c r="AD10" s="17" t="str">
        <f>本体!AF9</f>
        <v>1MBq以下</v>
      </c>
      <c r="AE10" s="17" t="str">
        <f>本体!AG9</f>
        <v>10-100MBq</v>
      </c>
      <c r="AF10" s="17" t="str">
        <f>本体!AH9</f>
        <v>10-100MBq</v>
      </c>
      <c r="AG10" s="17" t="str">
        <f>本体!AI9</f>
        <v>1-10MBq</v>
      </c>
      <c r="AH10" s="17" t="str">
        <f>本体!AJ9</f>
        <v>1-10MBq</v>
      </c>
      <c r="AI10" s="17" t="str">
        <f>本体!AK9</f>
        <v>10-100MBq</v>
      </c>
      <c r="AJ10" s="17" t="str">
        <f>本体!AL9</f>
        <v>100-1GBq</v>
      </c>
      <c r="AK10" s="17">
        <f>本体!AM9</f>
        <v>0</v>
      </c>
      <c r="AL10" s="17" t="str">
        <f>本体!AN9</f>
        <v>1-10MBq</v>
      </c>
      <c r="AM10" s="17" t="str">
        <f>本体!AO9</f>
        <v>10-100MBq</v>
      </c>
      <c r="AN10" s="17">
        <f>本体!AP9</f>
        <v>0</v>
      </c>
      <c r="AO10" s="17">
        <f>本体!AQ9</f>
        <v>0</v>
      </c>
      <c r="AP10" s="17" t="str">
        <f>本体!AR9</f>
        <v>100-1GBq</v>
      </c>
      <c r="AQ10" s="17">
        <f>本体!AS9</f>
        <v>0</v>
      </c>
      <c r="AR10" s="17">
        <f>本体!AT9</f>
        <v>0</v>
      </c>
      <c r="AS10" s="17">
        <f>本体!AU9</f>
        <v>0</v>
      </c>
      <c r="AT10" s="17">
        <f>本体!AV9</f>
        <v>0</v>
      </c>
      <c r="AU10" s="17">
        <f>本体!AW9</f>
        <v>0</v>
      </c>
      <c r="AV10" s="17">
        <f>本体!AX9</f>
        <v>0</v>
      </c>
      <c r="AW10" s="17">
        <f>本体!AY9</f>
        <v>0</v>
      </c>
      <c r="AX10" s="17" t="str">
        <f>本体!AZ9</f>
        <v>α線用計測装置（スペクトロメータ含む）;β線用計測装置（スペクトロメータ含む）;γ線用計測装置（スペクトロメータ含む）</v>
      </c>
      <c r="AY10" s="17" t="str">
        <f>本体!BA9</f>
        <v>ALOKA LSC-6000他複数あり</v>
      </c>
      <c r="AZ10" s="17">
        <f>本体!BB9</f>
        <v>0</v>
      </c>
      <c r="BA10" s="17" t="str">
        <f>本体!BC9</f>
        <v>ALOKA AccuFLEXγ7001B</v>
      </c>
      <c r="BB10" s="17" t="str">
        <f>本体!BD9</f>
        <v>富士フィルム　FLA-7000</v>
      </c>
      <c r="BC10" s="17">
        <f>本体!BE9</f>
        <v>0</v>
      </c>
      <c r="BD10" s="17" t="str">
        <f>本体!BF9</f>
        <v>Gamma Medical FX3000他複数あり</v>
      </c>
      <c r="BE10" s="17" t="str">
        <f>本体!BG9</f>
        <v>動物用CT;サイクロトロン</v>
      </c>
      <c r="BF10" s="17" t="str">
        <f>本体!BH9</f>
        <v>X線照射装置;顕微鏡（蛍光実体顕微鏡等）;細胞培養装置;PCRシステム;クロマトグラフ（液体・ガスクロマトグラフ質量分析装置等）;捕集装置（ダストサンプラー、捕集装置等）;分光光度計（吸光・蛍光・赤外分光光度計等）</v>
      </c>
      <c r="BG10" s="17" t="str">
        <f>本体!BI9</f>
        <v>何らかの条件を満たせば可能</v>
      </c>
      <c r="BH10" s="17" t="str">
        <f>本体!BJ9</f>
        <v>何らかの学内身分（客員研究員等）を必要とする</v>
      </c>
      <c r="BI10" s="17" t="str">
        <f>本体!BK9</f>
        <v>まずはメール（及び電話）で問合せから</v>
      </c>
      <c r="BJ10" s="17" t="str">
        <f>本体!BL9</f>
        <v>受け入れる際は従事者登録が必須（過去の被ばく記録がある場合、所属施設から記録を取り寄せる必要有）</v>
      </c>
      <c r="BK10" s="17" t="str">
        <f>本体!BM9</f>
        <v>受け入れ先の施設で新たに個人被ばく線量計を用意し管理する</v>
      </c>
      <c r="BL10" s="17" t="str">
        <f>本体!BN9</f>
        <v>受け入れ先で受診が可能</v>
      </c>
      <c r="BM10" s="17" t="str">
        <f>本体!CE9</f>
        <v>本学保健管理センターにお尋ね下さい</v>
      </c>
      <c r="BN10" s="17" t="str">
        <f>本体!CB9</f>
        <v>学内の教育訓練が必須</v>
      </c>
      <c r="BO10" s="17" t="str">
        <f>本体!CC9</f>
        <v>新規教育訓練は対面、再教育訓練はeラーニング</v>
      </c>
      <c r="BP10" s="17" t="str">
        <f>本体!CD9</f>
        <v>新規教育訓練は年複数回、再教育訓練は随時eラーニング受講可</v>
      </c>
      <c r="BQ10" s="17" t="str">
        <f>本体!BT9</f>
        <v>〇</v>
      </c>
      <c r="BR10" s="17" t="str">
        <f>本体!BU9</f>
        <v>×</v>
      </c>
      <c r="BS10" s="17" t="str">
        <f>本体!BV9</f>
        <v>〇</v>
      </c>
      <c r="BT10" s="17" t="str">
        <f>本体!BW9</f>
        <v>〇</v>
      </c>
      <c r="BU10" s="17" t="str">
        <f>本体!BZ9</f>
        <v>△（応相談）</v>
      </c>
      <c r="BV10" s="17" t="str">
        <f>本体!BS9</f>
        <v>放射線安全管理スタッフ;動物実験全般の相談スタッフ;一般的な実験装置の相談スタッフ</v>
      </c>
      <c r="BW10" s="17">
        <f>本体!BO9</f>
        <v>0</v>
      </c>
      <c r="BX10" s="17" t="str">
        <f>本体!BP9</f>
        <v>施設ウェブサイトをご覧ください</v>
      </c>
      <c r="BY10" s="17" t="str">
        <f>本体!BQ9</f>
        <v>学外利用料金設定はありません（学内身分を取得頂くため）。</v>
      </c>
      <c r="BZ10" s="17" t="str">
        <f>本体!BX9</f>
        <v>〇</v>
      </c>
      <c r="CA10" s="17" t="str">
        <f>本体!BY9</f>
        <v>△（応相談）</v>
      </c>
      <c r="CB10" s="17" t="str">
        <f>本体!BR9</f>
        <v>施設ウェブサイトをご覧ください</v>
      </c>
      <c r="CC10" s="17" t="str">
        <f>本体!CA9</f>
        <v>△（応相談）</v>
      </c>
      <c r="CD10" s="17" t="str">
        <f>本体!CG9</f>
        <v>岡山大学自然生命科学研究支援センター光・放射線情報解析部門鹿田施設</v>
      </c>
      <c r="CE10" s="17" t="str">
        <f>本体!CH9</f>
        <v>086-235-7497</v>
      </c>
      <c r="CF10" s="30" t="str">
        <f>本体!CI9</f>
        <v>施設ウェブサイトをご覧ください</v>
      </c>
    </row>
    <row r="11" spans="2:84" ht="375">
      <c r="B11" s="29" t="str">
        <f>本体!C10</f>
        <v>長崎大学</v>
      </c>
      <c r="C11" s="17" t="str">
        <f>本体!D10</f>
        <v>放射線総合センター</v>
      </c>
      <c r="D11" s="17" t="str">
        <f>本体!E10</f>
        <v>https://www.genken.nagasaki-u.ac.jp/nuric/</v>
      </c>
      <c r="E11" s="17" t="str">
        <f>本体!G10</f>
        <v>薬学;基礎医学;腫瘍学;脳神経科学;生物科学;基礎生物学;環境化学</v>
      </c>
      <c r="F11" s="17" t="str">
        <f>本体!H10</f>
        <v>医学・薬学利用</v>
      </c>
      <c r="G11" s="17" t="str">
        <f>本体!I10</f>
        <v>細胞実験;動物実験;分子イメージング実験</v>
      </c>
      <c r="H11" s="17">
        <f>本体!J10</f>
        <v>0</v>
      </c>
      <c r="I11" s="17">
        <f>本体!K10</f>
        <v>0</v>
      </c>
      <c r="J11" s="17">
        <f>本体!L10</f>
        <v>0</v>
      </c>
      <c r="K11" s="17">
        <f>本体!M10</f>
        <v>0</v>
      </c>
      <c r="L11" s="17">
        <f>本体!N10</f>
        <v>0</v>
      </c>
      <c r="M11" s="17">
        <f>本体!O10</f>
        <v>0</v>
      </c>
      <c r="N11" s="17">
        <f>本体!P10</f>
        <v>0</v>
      </c>
      <c r="O11" s="17">
        <f>本体!Q10</f>
        <v>0</v>
      </c>
      <c r="P11" s="17">
        <f>本体!R10</f>
        <v>0</v>
      </c>
      <c r="Q11" s="17">
        <f>本体!S10</f>
        <v>0</v>
      </c>
      <c r="R11" s="17">
        <f>本体!T10</f>
        <v>0</v>
      </c>
      <c r="S11" s="17">
        <f>本体!U10</f>
        <v>0</v>
      </c>
      <c r="T11" s="17">
        <f>本体!V10</f>
        <v>0</v>
      </c>
      <c r="U11" s="17">
        <f>本体!W10</f>
        <v>0</v>
      </c>
      <c r="V11" s="17">
        <f>本体!X10</f>
        <v>0</v>
      </c>
      <c r="W11" s="17">
        <f>本体!Y10</f>
        <v>0</v>
      </c>
      <c r="X11" s="17">
        <f>本体!Z10</f>
        <v>0</v>
      </c>
      <c r="Y11" s="17">
        <f>本体!AA10</f>
        <v>0</v>
      </c>
      <c r="Z11" s="17">
        <f>本体!AB10</f>
        <v>0</v>
      </c>
      <c r="AA11" s="17">
        <f>本体!AC10</f>
        <v>0</v>
      </c>
      <c r="AB11" s="17">
        <f>本体!AD10</f>
        <v>0</v>
      </c>
      <c r="AC11" s="17">
        <f>本体!AE10</f>
        <v>0</v>
      </c>
      <c r="AD11" s="17">
        <f>本体!AF10</f>
        <v>0</v>
      </c>
      <c r="AE11" s="17">
        <f>本体!AG10</f>
        <v>0</v>
      </c>
      <c r="AF11" s="17">
        <f>本体!AH10</f>
        <v>0</v>
      </c>
      <c r="AG11" s="17">
        <f>本体!AI10</f>
        <v>0</v>
      </c>
      <c r="AH11" s="17">
        <f>本体!AJ10</f>
        <v>0</v>
      </c>
      <c r="AI11" s="17">
        <f>本体!AK10</f>
        <v>0</v>
      </c>
      <c r="AJ11" s="17">
        <f>本体!AL10</f>
        <v>0</v>
      </c>
      <c r="AK11" s="17">
        <f>本体!AM10</f>
        <v>0</v>
      </c>
      <c r="AL11" s="17">
        <f>本体!AN10</f>
        <v>0</v>
      </c>
      <c r="AM11" s="17">
        <f>本体!AO10</f>
        <v>0</v>
      </c>
      <c r="AN11" s="17">
        <f>本体!AP10</f>
        <v>0</v>
      </c>
      <c r="AO11" s="17">
        <f>本体!AQ10</f>
        <v>0</v>
      </c>
      <c r="AP11" s="17">
        <f>本体!AR10</f>
        <v>0</v>
      </c>
      <c r="AQ11" s="17">
        <f>本体!AS10</f>
        <v>0</v>
      </c>
      <c r="AR11" s="17">
        <f>本体!AT10</f>
        <v>0</v>
      </c>
      <c r="AS11" s="17">
        <f>本体!AU10</f>
        <v>0</v>
      </c>
      <c r="AT11" s="17">
        <f>本体!AV10</f>
        <v>0</v>
      </c>
      <c r="AU11" s="17">
        <f>本体!AW10</f>
        <v>0</v>
      </c>
      <c r="AV11" s="17">
        <f>本体!AX10</f>
        <v>0</v>
      </c>
      <c r="AW11" s="17" t="str">
        <f>本体!AY10</f>
        <v>設問９〜１２についてはお問い合わせください。</v>
      </c>
      <c r="AX11" s="17" t="str">
        <f>本体!AZ10</f>
        <v>α線用計測装置（スペクトロメータ含む）;β線用計測装置（スペクトロメータ含む）;γ線用計測装置（スペクトロメータ含む）;ドーズキャリブレータ（キュリーメータ）</v>
      </c>
      <c r="AY11" s="17" t="str">
        <f>本体!BA10</f>
        <v>お問い合わせください。</v>
      </c>
      <c r="AZ11" s="17">
        <f>本体!BB10</f>
        <v>0</v>
      </c>
      <c r="BA11" s="17" t="str">
        <f>本体!BC10</f>
        <v>お問い合わせください。</v>
      </c>
      <c r="BB11" s="17" t="str">
        <f>本体!BD10</f>
        <v>お問い合わせください。</v>
      </c>
      <c r="BC11" s="17">
        <f>本体!BE10</f>
        <v>0</v>
      </c>
      <c r="BD11" s="17" t="str">
        <f>本体!BF10</f>
        <v>お問い合わせください。</v>
      </c>
      <c r="BE11" s="17" t="str">
        <f>本体!BG10</f>
        <v>動物用CT;動物用PET/SPECT</v>
      </c>
      <c r="BF11" s="17" t="str">
        <f>本体!BH10</f>
        <v>X線照射装置;顕微鏡（蛍光実体顕微鏡等）;細胞培養装置;PCRシステム;クロマトグラフ（液体・ガスクロマトグラフ質量分析装置等）;捕集装置（ダストサンプラー、捕集装置等）;分光光度計（吸光・蛍光・赤外分光光度計等）;ミクロトーム;ガンマ線照射装置</v>
      </c>
      <c r="BG11" s="17" t="str">
        <f>本体!BI10</f>
        <v>何らかの条件を満たせば可能</v>
      </c>
      <c r="BH11" s="17" t="str">
        <f>本体!BJ10</f>
        <v>放射線災害・医科学研究拠点（広島大-長崎大-福島県立医大）の共同利用・共同研究に応募し採択される必要があります。企業の受け入れについては応相談。</v>
      </c>
      <c r="BI11" s="17" t="str">
        <f>本体!BK10</f>
        <v>まずはメール（及び電話）で問合せから</v>
      </c>
      <c r="BJ11" s="17" t="str">
        <f>本体!BL10</f>
        <v>受け入れる際は従事者登録が必須（過去の被ばく記録がある場合、所属施設から記録を取り寄せる必要有）</v>
      </c>
      <c r="BK11" s="17" t="str">
        <f>本体!BM10</f>
        <v>受け入れ先の施設で新たに個人被ばく線量計を用意し管理する</v>
      </c>
      <c r="BL11" s="17" t="str">
        <f>本体!BN10</f>
        <v>自身の所属・雇用元等で事前に受診することが必要（検診記録の提出が必須）</v>
      </c>
      <c r="BM11" s="17" t="str">
        <f>本体!CE10</f>
        <v>学外からの利用者の健康診断は行っていません。</v>
      </c>
      <c r="BN11" s="17" t="str">
        <f>本体!CB10</f>
        <v>学外で教育訓練を受講している場合、その内容に問題が無ければ予防規程等の一部を除き、受講を免除する。</v>
      </c>
      <c r="BO11" s="17" t="str">
        <f>本体!CC10</f>
        <v>全て対面</v>
      </c>
      <c r="BP11" s="17" t="str">
        <f>本体!CD10</f>
        <v>年4回。ビデオプログラムによる教育は随時実施可能。</v>
      </c>
      <c r="BQ11" s="17" t="str">
        <f>本体!BT10</f>
        <v>〇</v>
      </c>
      <c r="BR11" s="17" t="str">
        <f>本体!BU10</f>
        <v>〇</v>
      </c>
      <c r="BS11" s="17" t="str">
        <f>本体!BV10</f>
        <v>〇</v>
      </c>
      <c r="BT11" s="17" t="str">
        <f>本体!BW10</f>
        <v>〇</v>
      </c>
      <c r="BU11" s="17" t="str">
        <f>本体!BZ10</f>
        <v>〇</v>
      </c>
      <c r="BV11" s="17" t="str">
        <f>本体!BS10</f>
        <v>放射線安全管理スタッフ;動物実験全般の相談スタッフ;一般的な実験装置の相談スタッフ;実験に関する相談員;イメージング装置オペレーター</v>
      </c>
      <c r="BW11" s="17">
        <f>本体!BO10</f>
        <v>0</v>
      </c>
      <c r="BX11" s="17" t="str">
        <f>本体!BP10</f>
        <v>お問い合わせください。</v>
      </c>
      <c r="BY11" s="17" t="str">
        <f>本体!BQ10</f>
        <v>お問い合わせください。</v>
      </c>
      <c r="BZ11" s="17" t="str">
        <f>本体!BX10</f>
        <v>×</v>
      </c>
      <c r="CA11" s="17" t="str">
        <f>本体!BY10</f>
        <v>〇</v>
      </c>
      <c r="CB11" s="17" t="str">
        <f>本体!BR10</f>
        <v>お問い合わせください。</v>
      </c>
      <c r="CC11" s="17" t="str">
        <f>本体!CA10</f>
        <v>〇</v>
      </c>
      <c r="CD11" s="17" t="str">
        <f>本体!CG10</f>
        <v>アイソトープ実験施設</v>
      </c>
      <c r="CE11" s="17" t="str">
        <f>本体!CH10</f>
        <v>095-819-7150</v>
      </c>
      <c r="CF11" s="30" t="str">
        <f>本体!CI10</f>
        <v>nuric@ml.nagasaki-u.ac.jp</v>
      </c>
    </row>
    <row r="12" spans="2:84" ht="281.25">
      <c r="B12" s="29" t="str">
        <f>本体!C11</f>
        <v>東北大学</v>
      </c>
      <c r="C12" s="17" t="str">
        <f>本体!D11</f>
        <v>先端量子ビーム科学研究センター（青葉山事業所）</v>
      </c>
      <c r="D12" s="17" t="str">
        <f>本体!E11</f>
        <v>https://www.cyric.tohoku.ac.jp</v>
      </c>
      <c r="E12" s="17" t="str">
        <f>本体!G11</f>
        <v>放射線化学;薬学;基礎医学;臨床医学;腫瘍学;脳神経科学;医工学;生物科学;基礎生物学;農学;原子核物理学;物理化学;環境化学</v>
      </c>
      <c r="F12" s="17" t="str">
        <f>本体!H11</f>
        <v>医学・薬学利用;生物学・農学利用;化学利用;物性利用;検出機器関連における利用</v>
      </c>
      <c r="G12" s="17" t="str">
        <f>本体!I11</f>
        <v>細胞実験;動物実験;化学実験;加速器実験;分子イメージング実験;がんを標的としたアイソトープ治療薬の研究開発</v>
      </c>
      <c r="H12" s="17" t="str">
        <f>本体!J11</f>
        <v>100-1GBq</v>
      </c>
      <c r="I12" s="17" t="str">
        <f>本体!K11</f>
        <v>1GBq以上</v>
      </c>
      <c r="J12" s="17" t="str">
        <f>本体!L11</f>
        <v>1GBq以上</v>
      </c>
      <c r="K12" s="17" t="str">
        <f>本体!M11</f>
        <v>1GBq以上</v>
      </c>
      <c r="L12" s="17" t="str">
        <f>本体!N11</f>
        <v>1GBq以上</v>
      </c>
      <c r="M12" s="17" t="str">
        <f>本体!O11</f>
        <v>100-1GBq</v>
      </c>
      <c r="N12" s="17" t="str">
        <f>本体!P11</f>
        <v>100-1GBq</v>
      </c>
      <c r="O12" s="17" t="str">
        <f>本体!Q11</f>
        <v>100-1GBq</v>
      </c>
      <c r="P12" s="17" t="str">
        <f>本体!R11</f>
        <v>1GBq以上</v>
      </c>
      <c r="Q12" s="17">
        <f>本体!S11</f>
        <v>0</v>
      </c>
      <c r="R12" s="17" t="str">
        <f>本体!T11</f>
        <v>100-1GBq</v>
      </c>
      <c r="S12" s="17" t="str">
        <f>本体!U11</f>
        <v>100-1GBq</v>
      </c>
      <c r="T12" s="17" t="str">
        <f>本体!V11</f>
        <v>10-100MBq</v>
      </c>
      <c r="U12" s="17" t="str">
        <f>本体!W11</f>
        <v>100-1GBq</v>
      </c>
      <c r="V12" s="17" t="str">
        <f>本体!X11</f>
        <v>100-1GBq</v>
      </c>
      <c r="W12" s="17" t="str">
        <f>本体!Y11</f>
        <v>10-100MBq</v>
      </c>
      <c r="X12" s="17" t="str">
        <f>本体!Z11</f>
        <v>1-10MBq</v>
      </c>
      <c r="Y12" s="17" t="str">
        <f>本体!AA11</f>
        <v>1-10MBq</v>
      </c>
      <c r="Z12" s="17" t="str">
        <f>本体!AB11</f>
        <v>1GBq以上</v>
      </c>
      <c r="AA12" s="17" t="str">
        <f>本体!AC11</f>
        <v>100-1GBq</v>
      </c>
      <c r="AB12" s="17" t="str">
        <f>本体!AD11</f>
        <v>10-100MBq</v>
      </c>
      <c r="AC12" s="17" t="str">
        <f>本体!AE11</f>
        <v>10-100MBq</v>
      </c>
      <c r="AD12" s="17" t="str">
        <f>本体!AF11</f>
        <v>1-10MBq</v>
      </c>
      <c r="AE12" s="17" t="str">
        <f>本体!AG11</f>
        <v>100-1GBq</v>
      </c>
      <c r="AF12" s="17" t="str">
        <f>本体!AH11</f>
        <v>10-100MBq</v>
      </c>
      <c r="AG12" s="17" t="str">
        <f>本体!AI11</f>
        <v>100-1GBq</v>
      </c>
      <c r="AH12" s="17" t="str">
        <f>本体!AJ11</f>
        <v>100-1GBq</v>
      </c>
      <c r="AI12" s="17" t="str">
        <f>本体!AK11</f>
        <v>10-100MBq</v>
      </c>
      <c r="AJ12" s="17" t="str">
        <f>本体!AL11</f>
        <v>10-100MBq</v>
      </c>
      <c r="AK12" s="17" t="str">
        <f>本体!AM11</f>
        <v>100-1GBq</v>
      </c>
      <c r="AL12" s="17" t="str">
        <f>本体!AN11</f>
        <v>10-100MBq</v>
      </c>
      <c r="AM12" s="17" t="str">
        <f>本体!AO11</f>
        <v>100-1GBq</v>
      </c>
      <c r="AN12" s="17" t="str">
        <f>本体!AP11</f>
        <v>1MBq以下</v>
      </c>
      <c r="AO12" s="17" t="str">
        <f>本体!AQ11</f>
        <v>1-10MBq</v>
      </c>
      <c r="AP12" s="17" t="str">
        <f>本体!AR11</f>
        <v>100-1GBq</v>
      </c>
      <c r="AQ12" s="17" t="str">
        <f>本体!AS11</f>
        <v>1MBq以下</v>
      </c>
      <c r="AR12" s="17" t="str">
        <f>本体!AT11</f>
        <v>1MBq以下</v>
      </c>
      <c r="AS12" s="17" t="str">
        <f>本体!AU11</f>
        <v>10-100MBq</v>
      </c>
      <c r="AT12" s="17">
        <f>本体!AV11</f>
        <v>0</v>
      </c>
      <c r="AU12" s="17">
        <f>本体!AW11</f>
        <v>0</v>
      </c>
      <c r="AV12" s="17">
        <f>本体!AX11</f>
        <v>0</v>
      </c>
      <c r="AW12" s="17">
        <f>本体!AY11</f>
        <v>0</v>
      </c>
      <c r="AX12" s="17" t="str">
        <f>本体!AZ11</f>
        <v>α線用計測装置（スペクトロメータ含む）;β線用計測装置（スペクトロメータ含む）;γ線用計測装置（スペクトロメータ含む）;ドーズキャリブレータ（キュリーメータ）</v>
      </c>
      <c r="AY12" s="17" t="str">
        <f>本体!BA11</f>
        <v>LSC-7400 (2014)</v>
      </c>
      <c r="AZ12" s="17">
        <f>本体!BB11</f>
        <v>0</v>
      </c>
      <c r="BA12" s="17" t="str">
        <f>本体!BC11</f>
        <v>AccuFLEXγ7001（2014) 2480WIZARDII (2014)</v>
      </c>
      <c r="BB12" s="17" t="str">
        <f>本体!BD11</f>
        <v>Typhoon FLA9500 (2014)</v>
      </c>
      <c r="BC12" s="17">
        <f>本体!BE11</f>
        <v>0</v>
      </c>
      <c r="BD12" s="17" t="str">
        <f>本体!BF11</f>
        <v>小動物用PET装置 ClairvivoPET/CT 2010年</v>
      </c>
      <c r="BE12" s="17" t="str">
        <f>本体!BG11</f>
        <v>動物用X線装置;動物用CT;サイクロトロン;核種合成装置</v>
      </c>
      <c r="BF12" s="17" t="str">
        <f>本体!BH11</f>
        <v>顕微鏡（蛍光実体顕微鏡等）;細胞培養装置;クロマトグラフ（液体・ガスクロマトグラフ質量分析装置等）;ミクロトーム</v>
      </c>
      <c r="BG12" s="17" t="str">
        <f>本体!BI11</f>
        <v>可能</v>
      </c>
      <c r="BH12" s="17">
        <f>本体!BJ11</f>
        <v>0</v>
      </c>
      <c r="BI12" s="17" t="str">
        <f>本体!BK11</f>
        <v>まずはメール（及び電話）で問合せから</v>
      </c>
      <c r="BJ12" s="17" t="str">
        <f>本体!BL11</f>
        <v>受け入れる際は従事者登録が必須（過去の被ばく記録がある場合、所属施設から記録を取り寄せる必要有）;受託研究時など、内容によっては一時立ち入りにて対応する</v>
      </c>
      <c r="BK12" s="17" t="str">
        <f>本体!BM11</f>
        <v>利用者の所属元の個人被ばく線量計（ポケット線量計などの直読式）を持参し管理する</v>
      </c>
      <c r="BL12" s="17" t="str">
        <f>本体!BN11</f>
        <v>自身の所属・雇用元等で事前に受診することが必要（検診記録の提出が必須）</v>
      </c>
      <c r="BM12" s="17" t="str">
        <f>本体!CE11</f>
        <v>年２回</v>
      </c>
      <c r="BN12" s="17" t="str">
        <f>本体!CB11</f>
        <v>学内の教育訓練が必須</v>
      </c>
      <c r="BO12" s="17" t="str">
        <f>本体!CC11</f>
        <v>全て対面</v>
      </c>
      <c r="BP12" s="17" t="str">
        <f>本体!CD11</f>
        <v>随時</v>
      </c>
      <c r="BQ12" s="17" t="str">
        <f>本体!BT11</f>
        <v>〇</v>
      </c>
      <c r="BR12" s="17" t="str">
        <f>本体!BU11</f>
        <v>〇</v>
      </c>
      <c r="BS12" s="17" t="str">
        <f>本体!BV11</f>
        <v>〇</v>
      </c>
      <c r="BT12" s="17" t="str">
        <f>本体!BW11</f>
        <v>×</v>
      </c>
      <c r="BU12" s="17" t="str">
        <f>本体!BZ11</f>
        <v>〇</v>
      </c>
      <c r="BV12" s="17" t="str">
        <f>本体!BS11</f>
        <v>放射線安全管理スタッフ;動物実験全般の相談スタッフ;一般的な実験装置の相談スタッフ;実験に関する相談員;サイクロトロンオペレーター;イメージング装置オペレーター;プローブ合成オペレーター</v>
      </c>
      <c r="BW12" s="17">
        <f>本体!BO11</f>
        <v>0</v>
      </c>
      <c r="BX12" s="17" t="str">
        <f>本体!BP11</f>
        <v>東北大学テクニカルサポートセンターをご覧ください。</v>
      </c>
      <c r="BY12" s="17" t="str">
        <f>本体!BQ11</f>
        <v>東北大学テクニカルサポートセンターをご覧ください。</v>
      </c>
      <c r="BZ12" s="17" t="str">
        <f>本体!BX11</f>
        <v>〇</v>
      </c>
      <c r="CA12" s="17" t="str">
        <f>本体!BY11</f>
        <v>〇</v>
      </c>
      <c r="CB12" s="17" t="str">
        <f>本体!BR11</f>
        <v>要相談</v>
      </c>
      <c r="CC12" s="17" t="str">
        <f>本体!CA11</f>
        <v>〇</v>
      </c>
      <c r="CD12" s="17" t="str">
        <f>本体!CG11</f>
        <v>放射線管理研究部</v>
      </c>
      <c r="CE12" s="17" t="str">
        <f>本体!CH11</f>
        <v>022-795-7803</v>
      </c>
      <c r="CF12" s="30" t="str">
        <f>本体!CI11</f>
        <v>watabe@cyric.tohoku.ac.jp</v>
      </c>
    </row>
    <row r="13" spans="2:84" ht="337.5">
      <c r="B13" s="29" t="str">
        <f>本体!C12</f>
        <v>金沢大学</v>
      </c>
      <c r="C13" s="17" t="str">
        <f>本体!D12</f>
        <v>疾患モデル総合研究センター・アイソトープ総合研究施設</v>
      </c>
      <c r="D13" s="17" t="str">
        <f>本体!E12</f>
        <v>http://ri-center.w3.kanazawa-u.ac.jp/</v>
      </c>
      <c r="E13" s="17" t="str">
        <f>本体!G12</f>
        <v>薬学;基礎医学;臨床医学;腫瘍学;脳神経科学;医工学</v>
      </c>
      <c r="F13" s="17" t="str">
        <f>本体!H12</f>
        <v>医学・薬学利用;生物学・農学利用;化学利用;物性利用</v>
      </c>
      <c r="G13" s="17" t="str">
        <f>本体!I12</f>
        <v>細胞実験;動物実験;化学実験;分子イメージング実験;がんを標的としたアイソトープ治療薬の研究開発</v>
      </c>
      <c r="H13" s="17" t="str">
        <f>本体!J12</f>
        <v>10-100MBq</v>
      </c>
      <c r="I13" s="17" t="str">
        <f>本体!K12</f>
        <v>100-1GBq</v>
      </c>
      <c r="J13" s="17" t="str">
        <f>本体!L12</f>
        <v>100-1GBq</v>
      </c>
      <c r="K13" s="17">
        <f>本体!M12</f>
        <v>0</v>
      </c>
      <c r="L13" s="17" t="str">
        <f>本体!N12</f>
        <v>100-1GBq</v>
      </c>
      <c r="M13" s="17" t="str">
        <f>本体!O12</f>
        <v>1MBq以下</v>
      </c>
      <c r="N13" s="17" t="str">
        <f>本体!P12</f>
        <v>100-1GBq</v>
      </c>
      <c r="O13" s="17" t="str">
        <f>本体!Q12</f>
        <v>10-100MBq</v>
      </c>
      <c r="P13" s="17" t="str">
        <f>本体!R12</f>
        <v>100-1GBq</v>
      </c>
      <c r="Q13" s="17" t="str">
        <f>本体!S12</f>
        <v>1-10MBq</v>
      </c>
      <c r="R13" s="17" t="str">
        <f>本体!T12</f>
        <v>10-100MBq</v>
      </c>
      <c r="S13" s="17" t="str">
        <f>本体!U12</f>
        <v>10-100MBq</v>
      </c>
      <c r="T13" s="17" t="str">
        <f>本体!V12</f>
        <v>1-10MBq</v>
      </c>
      <c r="U13" s="17" t="str">
        <f>本体!W12</f>
        <v>1-10MBq</v>
      </c>
      <c r="V13" s="17" t="str">
        <f>本体!X12</f>
        <v>1MBq以下</v>
      </c>
      <c r="W13" s="17" t="str">
        <f>本体!Y12</f>
        <v>100-1GBq</v>
      </c>
      <c r="X13" s="17" t="str">
        <f>本体!Z12</f>
        <v>10-100MBq</v>
      </c>
      <c r="Y13" s="17" t="str">
        <f>本体!AA12</f>
        <v>100-1GBq</v>
      </c>
      <c r="Z13" s="17" t="str">
        <f>本体!AB12</f>
        <v>100-1GBq</v>
      </c>
      <c r="AA13" s="17" t="str">
        <f>本体!AC12</f>
        <v>100-1GBq</v>
      </c>
      <c r="AB13" s="17" t="str">
        <f>本体!AD12</f>
        <v>1MBq以下</v>
      </c>
      <c r="AC13" s="17">
        <f>本体!AE12</f>
        <v>0</v>
      </c>
      <c r="AD13" s="17" t="str">
        <f>本体!AF12</f>
        <v>100-1GBq</v>
      </c>
      <c r="AE13" s="17" t="str">
        <f>本体!AG12</f>
        <v>100-1GBq</v>
      </c>
      <c r="AF13" s="17" t="str">
        <f>本体!AH12</f>
        <v>100-1GBq</v>
      </c>
      <c r="AG13" s="17" t="str">
        <f>本体!AI12</f>
        <v>100-1GBq</v>
      </c>
      <c r="AH13" s="17">
        <f>本体!AJ12</f>
        <v>0</v>
      </c>
      <c r="AI13" s="17" t="str">
        <f>本体!AK12</f>
        <v>100-1GBq</v>
      </c>
      <c r="AJ13" s="17" t="str">
        <f>本体!AL12</f>
        <v>100-1GBq</v>
      </c>
      <c r="AK13" s="17" t="str">
        <f>本体!AM12</f>
        <v>1-10MBq</v>
      </c>
      <c r="AL13" s="17" t="str">
        <f>本体!AN12</f>
        <v>1MBq以下</v>
      </c>
      <c r="AM13" s="17" t="str">
        <f>本体!AO12</f>
        <v>100-1GBq</v>
      </c>
      <c r="AN13" s="17" t="str">
        <f>本体!AP12</f>
        <v>10-100MBq</v>
      </c>
      <c r="AO13" s="17" t="str">
        <f>本体!AQ12</f>
        <v>1MBq以下</v>
      </c>
      <c r="AP13" s="17" t="str">
        <f>本体!AR12</f>
        <v>100-1GBq</v>
      </c>
      <c r="AQ13" s="17" t="str">
        <f>本体!AS12</f>
        <v>1MBq以下</v>
      </c>
      <c r="AR13" s="17" t="str">
        <f>本体!AT12</f>
        <v>1-10MBq</v>
      </c>
      <c r="AS13" s="17">
        <f>本体!AU12</f>
        <v>0</v>
      </c>
      <c r="AT13" s="17" t="str">
        <f>本体!AV12</f>
        <v>1MBq以下</v>
      </c>
      <c r="AU13" s="17">
        <f>本体!AW12</f>
        <v>0</v>
      </c>
      <c r="AV13" s="17" t="str">
        <f>本体!AX12</f>
        <v>1MBq以下</v>
      </c>
      <c r="AW13" s="17" t="str">
        <f>本体!AY12</f>
        <v>Br-77　100MBq-1GBq</v>
      </c>
      <c r="AX13" s="17" t="str">
        <f>本体!AZ12</f>
        <v>β線用計測装置（スペクトロメータ含む）;γ線用計測装置（スペクトロメータ含む）;ドーズキャリブレータ（キュリーメータ）</v>
      </c>
      <c r="AY13" s="17" t="str">
        <f>本体!BA12</f>
        <v>日立製　AccuFLEX LSC-8000 2016年度</v>
      </c>
      <c r="AZ13" s="17">
        <f>本体!BB12</f>
        <v>0</v>
      </c>
      <c r="BA13" s="17" t="str">
        <f>本体!BC12</f>
        <v>日立製　アキュフレックス/ARC-7010B　2010年度、日立製　AccuFLEX ARC-8001 2016年度</v>
      </c>
      <c r="BB13" s="17" t="str">
        <f>本体!BD12</f>
        <v>GE社製 タイフーン FLA7000  2011年度　</v>
      </c>
      <c r="BC13" s="17">
        <f>本体!BE12</f>
        <v>0</v>
      </c>
      <c r="BD13" s="17" t="str">
        <f>本体!BF12</f>
        <v>小動物SPECT/C装置 (MiLabs社製 VECTor/CT) 、2014年度</v>
      </c>
      <c r="BE13" s="17">
        <f>本体!BG12</f>
        <v>0</v>
      </c>
      <c r="BF13" s="17" t="str">
        <f>本体!BH12</f>
        <v>顕微鏡（蛍光実体顕微鏡等）;細胞培養装置;PCRシステム;クロマトグラフ（液体・ガスクロマトグラフ質量分析装置等）;捕集装置（ダストサンプラー、捕集装置等）;分光光度計（吸光・蛍光・赤外分光光度計等）;ミクロトーム</v>
      </c>
      <c r="BG13" s="17" t="str">
        <f>本体!BI12</f>
        <v>何らかの条件を満たせば可能</v>
      </c>
      <c r="BH13" s="17" t="str">
        <f>本体!BJ12</f>
        <v>学外組織が身分保障をする者であり、金沢大学の教員（教授又は准教授）が共同利用者と認める者</v>
      </c>
      <c r="BI13" s="17" t="str">
        <f>本体!BK12</f>
        <v>まずはメール（及び電話）で問合せから</v>
      </c>
      <c r="BJ13" s="17" t="str">
        <f>本体!BL12</f>
        <v>受け入れる際は従事者登録が必須（過去の被ばく記録がある場合、所属施設から記録を取り寄せる必要有）</v>
      </c>
      <c r="BK13" s="17" t="str">
        <f>本体!BM12</f>
        <v>受け入れ先の施設で新たに個人被ばく線量計を用意し管理する</v>
      </c>
      <c r="BL13" s="17" t="str">
        <f>本体!BN12</f>
        <v>受け入れ先で受診が可能</v>
      </c>
      <c r="BM13" s="17" t="str">
        <f>本体!CE12</f>
        <v>主に5月、それ以外にも随時（要相談）開催</v>
      </c>
      <c r="BN13" s="17" t="str">
        <f>本体!CB12</f>
        <v>学外で教育訓練を受講している場合、その内容に問題が無ければ予防規程等の一部を除き、受講を免除する。</v>
      </c>
      <c r="BO13" s="17" t="str">
        <f>本体!CC12</f>
        <v>項目によって、対面とeラーニングを併用</v>
      </c>
      <c r="BP13" s="17" t="str">
        <f>本体!CD12</f>
        <v>主に5月、それ以外にも随時（要相談）開催</v>
      </c>
      <c r="BQ13" s="17" t="str">
        <f>本体!BT12</f>
        <v>〇</v>
      </c>
      <c r="BR13" s="17" t="str">
        <f>本体!BU12</f>
        <v>〇</v>
      </c>
      <c r="BS13" s="17" t="str">
        <f>本体!BV12</f>
        <v>〇</v>
      </c>
      <c r="BT13" s="17">
        <f>本体!BW12</f>
        <v>0</v>
      </c>
      <c r="BU13" s="17" t="str">
        <f>本体!BZ12</f>
        <v>〇</v>
      </c>
      <c r="BV13" s="17" t="str">
        <f>本体!BS12</f>
        <v>放射線安全管理スタッフ;動物実験全般の相談スタッフ;一般的な実験装置の相談スタッフ;実験に関する相談員</v>
      </c>
      <c r="BW13" s="17">
        <f>本体!BO12</f>
        <v>0</v>
      </c>
      <c r="BX13" s="17" t="str">
        <f>本体!BP12</f>
        <v>施設登録料（グループ単位）10000円/年、実験者利用料1500円/年、機器設備利用料（機器ごとに設定）、実験台使用料500円/日、廃棄物料300円/袋）、バッジ料金　4000円/年　等</v>
      </c>
      <c r="BY13" s="17" t="str">
        <f>本体!BQ12</f>
        <v>施設登録料（グループ単位）10000円/年、実験者利用料1500円/年　実験台使用料等は未定</v>
      </c>
      <c r="BZ13" s="17" t="str">
        <f>本体!BX12</f>
        <v>〇</v>
      </c>
      <c r="CA13" s="17" t="str">
        <f>本体!BY12</f>
        <v>〇</v>
      </c>
      <c r="CB13" s="17" t="str">
        <f>本体!BR12</f>
        <v>平日、土曜　8：30～23：00</v>
      </c>
      <c r="CC13" s="17" t="str">
        <f>本体!CA12</f>
        <v>×</v>
      </c>
      <c r="CD13" s="17" t="str">
        <f>本体!CG12</f>
        <v>疾患モデル総合研究センター・アイソトープ総合研究施設</v>
      </c>
      <c r="CE13" s="17" t="str">
        <f>本体!CH12</f>
        <v>076-265-2471</v>
      </c>
      <c r="CF13" s="30" t="str">
        <f>本体!CI12</f>
        <v>k-ric@med.kanazawa-u.ac.jp</v>
      </c>
    </row>
    <row r="14" spans="2:84" ht="356.25">
      <c r="B14" s="29" t="str">
        <f>本体!C13</f>
        <v>国立大学法人徳島大学</v>
      </c>
      <c r="C14" s="17" t="str">
        <f>本体!D13</f>
        <v>放射線総合センター</v>
      </c>
      <c r="D14" s="17" t="str">
        <f>本体!E13</f>
        <v>https://www.arremc.tokushima-u.ac.jp</v>
      </c>
      <c r="E14" s="17" t="str">
        <f>本体!G13</f>
        <v>放射線化学;薬学;基礎医学;臨床医学;腫瘍学;生物科学;農学;物理化学</v>
      </c>
      <c r="F14" s="17" t="str">
        <f>本体!H13</f>
        <v>医学・薬学利用;生物学・農学利用;化学利用;がん治療用密封小線源の品質管理を可能にする放射能測定法の研究、開発</v>
      </c>
      <c r="G14" s="17" t="str">
        <f>本体!I13</f>
        <v>細胞実験;動物実験;化学実験;分子イメージング実験;ペーパーシンチレータを使用した実験、研究</v>
      </c>
      <c r="H14" s="17" t="str">
        <f>本体!J13</f>
        <v>100-1GBq</v>
      </c>
      <c r="I14" s="17" t="str">
        <f>本体!K13</f>
        <v>1MBq以下</v>
      </c>
      <c r="J14" s="17" t="str">
        <f>本体!L13</f>
        <v>10-100MBq</v>
      </c>
      <c r="K14" s="17" t="str">
        <f>本体!M13</f>
        <v>1MBq以下</v>
      </c>
      <c r="L14" s="17" t="str">
        <f>本体!N13</f>
        <v>1MBq以下</v>
      </c>
      <c r="M14" s="17" t="str">
        <f>本体!O13</f>
        <v>1MBq以下</v>
      </c>
      <c r="N14" s="17" t="str">
        <f>本体!P13</f>
        <v>100-1GBq</v>
      </c>
      <c r="O14" s="17" t="str">
        <f>本体!Q13</f>
        <v>100-1GBq</v>
      </c>
      <c r="P14" s="17" t="str">
        <f>本体!R13</f>
        <v>100-1GBq</v>
      </c>
      <c r="Q14" s="17" t="str">
        <f>本体!S13</f>
        <v>1MBq以下</v>
      </c>
      <c r="R14" s="17" t="str">
        <f>本体!T13</f>
        <v>1-10MBq</v>
      </c>
      <c r="S14" s="17" t="str">
        <f>本体!U13</f>
        <v>10-100MBq</v>
      </c>
      <c r="T14" s="17" t="str">
        <f>本体!V13</f>
        <v>1MBq以下</v>
      </c>
      <c r="U14" s="17" t="str">
        <f>本体!W13</f>
        <v>1-10MBq</v>
      </c>
      <c r="V14" s="17" t="str">
        <f>本体!X13</f>
        <v>1MBq以下</v>
      </c>
      <c r="W14" s="17" t="str">
        <f>本体!Y13</f>
        <v>10-100MBq</v>
      </c>
      <c r="X14" s="17" t="str">
        <f>本体!Z13</f>
        <v>1MBq以下</v>
      </c>
      <c r="Y14" s="17" t="str">
        <f>本体!AA13</f>
        <v>10-100MBq</v>
      </c>
      <c r="Z14" s="17" t="str">
        <f>本体!AB13</f>
        <v>1MBq以下</v>
      </c>
      <c r="AA14" s="17">
        <f>本体!AC13</f>
        <v>0</v>
      </c>
      <c r="AB14" s="17">
        <f>本体!AD13</f>
        <v>0</v>
      </c>
      <c r="AC14" s="17">
        <f>本体!AE13</f>
        <v>0</v>
      </c>
      <c r="AD14" s="17" t="str">
        <f>本体!AF13</f>
        <v>1-10MBq</v>
      </c>
      <c r="AE14" s="17" t="str">
        <f>本体!AG13</f>
        <v>1-10MBq</v>
      </c>
      <c r="AF14" s="17" t="str">
        <f>本体!AH13</f>
        <v>1-10MBq</v>
      </c>
      <c r="AG14" s="17" t="str">
        <f>本体!AI13</f>
        <v>1-10MBq</v>
      </c>
      <c r="AH14" s="17">
        <f>本体!AJ13</f>
        <v>0</v>
      </c>
      <c r="AI14" s="17" t="str">
        <f>本体!AK13</f>
        <v>10-100MBq</v>
      </c>
      <c r="AJ14" s="17" t="str">
        <f>本体!AL13</f>
        <v>1-10MBq</v>
      </c>
      <c r="AK14" s="17">
        <f>本体!AM13</f>
        <v>0</v>
      </c>
      <c r="AL14" s="17" t="str">
        <f>本体!AN13</f>
        <v>1MBq以下</v>
      </c>
      <c r="AM14" s="17">
        <f>本体!AO13</f>
        <v>0</v>
      </c>
      <c r="AN14" s="17">
        <f>本体!AP13</f>
        <v>0</v>
      </c>
      <c r="AO14" s="17">
        <f>本体!AQ13</f>
        <v>0</v>
      </c>
      <c r="AP14" s="17" t="str">
        <f>本体!AR13</f>
        <v>10-100MBq</v>
      </c>
      <c r="AQ14" s="17">
        <f>本体!AS13</f>
        <v>0</v>
      </c>
      <c r="AR14" s="17">
        <f>本体!AT13</f>
        <v>0</v>
      </c>
      <c r="AS14" s="17">
        <f>本体!AU13</f>
        <v>0</v>
      </c>
      <c r="AT14" s="17">
        <f>本体!AV13</f>
        <v>0</v>
      </c>
      <c r="AU14" s="17">
        <f>本体!AW13</f>
        <v>0</v>
      </c>
      <c r="AV14" s="17">
        <f>本体!AX13</f>
        <v>0</v>
      </c>
      <c r="AW14" s="17" t="str">
        <f>本体!AY13</f>
        <v>63-Ni 1MBq以下, 99-Mo 1-10MBq, 109-Cd 1-10MBq, 134-Cs 1MBq以下, 203-Hg 10-100MBq</v>
      </c>
      <c r="AX14" s="17" t="str">
        <f>本体!AZ13</f>
        <v>β線用計測装置（スペクトロメータ含む）;γ線用計測装置（スペクトロメータ含む）</v>
      </c>
      <c r="AY14" s="17" t="str">
        <f>本体!BA13</f>
        <v>アロカLSC-7400(2009年購入), パーキンエルマーTriCarb-2100TR, アロカLSC-6101, アロカLSC5100, ベックマンLS6500, アロカLSC-8000(2021年購入)</v>
      </c>
      <c r="AZ14" s="17" t="str">
        <f>本体!BB13</f>
        <v>HIDEX社　プレートカメレオンV, 型番425-106</v>
      </c>
      <c r="BA14" s="17" t="str">
        <f>本体!BC13</f>
        <v>AccFLEX γ7001 ARC-7001B, PerkinElmer Wizard2 2470, AROKA ARC1000M</v>
      </c>
      <c r="BB14" s="17" t="str">
        <f>本体!BD13</f>
        <v>FLA-9000</v>
      </c>
      <c r="BC14" s="17">
        <f>本体!BE13</f>
        <v>0</v>
      </c>
      <c r="BD14" s="17" t="str">
        <f>本体!BF13</f>
        <v>Inveon PET/CTのオペレーションを担当</v>
      </c>
      <c r="BE14" s="17" t="str">
        <f>本体!BG13</f>
        <v>動物用CT</v>
      </c>
      <c r="BF14" s="17" t="str">
        <f>本体!BH13</f>
        <v>X線照射装置;顕微鏡（蛍光実体顕微鏡等）;細胞培養装置;ラジオクロマナイザー（吸光度・β線とγ線の計数率測定）;捕集装置（ダストサンプラー、捕集装置等）;分光光度計（吸光度測定用プレートリーダー）;ミクロトーム; Ge半導体検出器(GX1518)</v>
      </c>
      <c r="BG14" s="17" t="str">
        <f>本体!BI13</f>
        <v>令和4年4月より可能（申請書類あり）</v>
      </c>
      <c r="BH14" s="17" t="str">
        <f>本体!BJ13</f>
        <v>所属先で放射線業務従事者であること。</v>
      </c>
      <c r="BI14" s="17" t="str">
        <f>本体!BK13</f>
        <v>まずはメール（及び電話）で問合せから</v>
      </c>
      <c r="BJ14" s="17" t="str">
        <f>本体!BL13</f>
        <v>受け入れる際は従事者登録が必須（過去の被ばく記録がある場合、所属施設から記録を取り寄せる必要有）</v>
      </c>
      <c r="BK14" s="17" t="str">
        <f>本体!BM13</f>
        <v>利用者の所属元の個人被ばく線量計（ガラスバッチなどの受動式）を持参し、所属元から結果の提供を受ける</v>
      </c>
      <c r="BL14" s="17" t="str">
        <f>本体!BN13</f>
        <v>自身の所属・雇用元等で事前に受診することが必要（検診記録の提出が必須）</v>
      </c>
      <c r="BM14" s="17" t="str">
        <f>本体!CE13</f>
        <v>年2回、6月と12月</v>
      </c>
      <c r="BN14" s="17" t="str">
        <f>本体!CB13</f>
        <v>学外で教育訓練を受講している場合、その内容に問題が無ければ予防規程等の一部を除き、受講を免除する。</v>
      </c>
      <c r="BO14" s="17" t="str">
        <f>本体!CC13</f>
        <v>項目によって、対面とeラーニングを併用</v>
      </c>
      <c r="BP14" s="17" t="str">
        <f>本体!CD13</f>
        <v>春と秋</v>
      </c>
      <c r="BQ14" s="17" t="str">
        <f>本体!BT13</f>
        <v>〇</v>
      </c>
      <c r="BR14" s="17" t="str">
        <f>本体!BU13</f>
        <v>△（応相談）</v>
      </c>
      <c r="BS14" s="17" t="str">
        <f>本体!BV13</f>
        <v>〇</v>
      </c>
      <c r="BT14" s="17" t="str">
        <f>本体!BW13</f>
        <v>×</v>
      </c>
      <c r="BU14" s="17" t="str">
        <f>本体!BZ13</f>
        <v>〇</v>
      </c>
      <c r="BV14" s="17" t="str">
        <f>本体!BS13</f>
        <v>放射線安全管理スタッフ;イメージング装置オペレーター</v>
      </c>
      <c r="BW14" s="17">
        <f>本体!BO13</f>
        <v>0</v>
      </c>
      <c r="BX14" s="17">
        <f>本体!BP13</f>
        <v>0</v>
      </c>
      <c r="BY14" s="17" t="str">
        <f>本体!BQ13</f>
        <v>施設登録費3000円、施設利用費15000円/月、施設管理区域使用料　300円/日、その他　機器使用料等</v>
      </c>
      <c r="BZ14" s="17" t="str">
        <f>本体!BX13</f>
        <v>×</v>
      </c>
      <c r="CA14" s="17" t="str">
        <f>本体!BY13</f>
        <v>△（応相談）</v>
      </c>
      <c r="CB14" s="17" t="str">
        <f>本体!BR13</f>
        <v>平日の9：00から17：00、それ以外の場合は要相談</v>
      </c>
      <c r="CC14" s="17" t="str">
        <f>本体!CA13</f>
        <v>〇</v>
      </c>
      <c r="CD14" s="17" t="str">
        <f>本体!CG13</f>
        <v>放射線総合センター</v>
      </c>
      <c r="CE14" s="17" t="str">
        <f>本体!CH13</f>
        <v>088-633-9416</v>
      </c>
      <c r="CF14" s="30" t="str">
        <f>本体!CI13</f>
        <v>miyoshi.hirokazu@tokushima-u.ac.jp</v>
      </c>
    </row>
    <row r="15" spans="2:84" ht="409.5">
      <c r="B15" s="29" t="str">
        <f>本体!C14</f>
        <v>大阪大学</v>
      </c>
      <c r="C15" s="17" t="str">
        <f>本体!D14</f>
        <v>放射線科学基盤機構附属ラジオアイソトープ総合センター（吹田本館）</v>
      </c>
      <c r="D15" s="17" t="str">
        <f>本体!E14</f>
        <v>http://www.rirc.osaka-u.ac.jp/su/suita/indexs.htm</v>
      </c>
      <c r="E15" s="17" t="str">
        <f>本体!G14</f>
        <v>放射線化学;薬学;基礎医学;臨床医学;腫瘍学;脳神経科学;医工学;生物科学;基礎生物学;農学;物理化学;環境化学;放射化学</v>
      </c>
      <c r="F15" s="17" t="str">
        <f>本体!H14</f>
        <v>医学・薬学利用;生物学・農学利用;化学利用;物性利用;検出機器関連における利用</v>
      </c>
      <c r="G15" s="17" t="str">
        <f>本体!I14</f>
        <v>細胞実験;動物実験;化学実験;分子イメージング実験;がんを標的としたアイソトープ治療薬の研究開発</v>
      </c>
      <c r="H15" s="17" t="str">
        <f>本体!J14</f>
        <v>1GBq以上</v>
      </c>
      <c r="I15" s="17" t="str">
        <f>本体!K14</f>
        <v>10-100MBq</v>
      </c>
      <c r="J15" s="17" t="str">
        <f>本体!L14</f>
        <v>100-1GBq</v>
      </c>
      <c r="K15" s="17" t="str">
        <f>本体!M14</f>
        <v>10-100MBq</v>
      </c>
      <c r="L15" s="17" t="str">
        <f>本体!N14</f>
        <v>100-1GBq</v>
      </c>
      <c r="M15" s="17" t="str">
        <f>本体!O14</f>
        <v>10-100MBq</v>
      </c>
      <c r="N15" s="17" t="str">
        <f>本体!P14</f>
        <v>100-1GBq</v>
      </c>
      <c r="O15" s="17" t="str">
        <f>本体!Q14</f>
        <v>100-1GBq</v>
      </c>
      <c r="P15" s="17" t="str">
        <f>本体!R14</f>
        <v>10-100MBq</v>
      </c>
      <c r="Q15" s="17" t="str">
        <f>本体!S14</f>
        <v>1-10MBq</v>
      </c>
      <c r="R15" s="17" t="str">
        <f>本体!T14</f>
        <v>1-10MBq</v>
      </c>
      <c r="S15" s="17" t="str">
        <f>本体!U14</f>
        <v>100-1GBq</v>
      </c>
      <c r="T15" s="17" t="str">
        <f>本体!V14</f>
        <v>1-10MBq</v>
      </c>
      <c r="U15" s="17" t="str">
        <f>本体!W14</f>
        <v>10-100MBq</v>
      </c>
      <c r="V15" s="17" t="str">
        <f>本体!X14</f>
        <v>1-10MBq</v>
      </c>
      <c r="W15" s="17" t="str">
        <f>本体!Y14</f>
        <v>10-100MBq</v>
      </c>
      <c r="X15" s="17" t="str">
        <f>本体!Z14</f>
        <v>1-10MBq</v>
      </c>
      <c r="Y15" s="17" t="str">
        <f>本体!AA14</f>
        <v>1-10MBq</v>
      </c>
      <c r="Z15" s="17" t="str">
        <f>本体!AB14</f>
        <v>10-100MBq</v>
      </c>
      <c r="AA15" s="17" t="str">
        <f>本体!AC14</f>
        <v>1-10MBq</v>
      </c>
      <c r="AB15" s="17">
        <f>本体!AD14</f>
        <v>0</v>
      </c>
      <c r="AC15" s="17" t="str">
        <f>本体!AE14</f>
        <v>10-100MBq</v>
      </c>
      <c r="AD15" s="17" t="str">
        <f>本体!AF14</f>
        <v>1-10MBq</v>
      </c>
      <c r="AE15" s="17" t="str">
        <f>本体!AG14</f>
        <v>1GBq以上</v>
      </c>
      <c r="AF15" s="17" t="str">
        <f>本体!AH14</f>
        <v>10-100MBq</v>
      </c>
      <c r="AG15" s="17" t="str">
        <f>本体!AI14</f>
        <v>100-1GBq</v>
      </c>
      <c r="AH15" s="17" t="str">
        <f>本体!AJ14</f>
        <v>1-10MBq</v>
      </c>
      <c r="AI15" s="17" t="str">
        <f>本体!AK14</f>
        <v>10-100MBq</v>
      </c>
      <c r="AJ15" s="17" t="str">
        <f>本体!AL14</f>
        <v>10-100MBq</v>
      </c>
      <c r="AK15" s="17">
        <f>本体!AM14</f>
        <v>0</v>
      </c>
      <c r="AL15" s="17" t="str">
        <f>本体!AN14</f>
        <v>10-100MBq</v>
      </c>
      <c r="AM15" s="17" t="str">
        <f>本体!AO14</f>
        <v>10-100MBq</v>
      </c>
      <c r="AN15" s="17" t="str">
        <f>本体!AP14</f>
        <v>1-10MBq</v>
      </c>
      <c r="AO15" s="17">
        <f>本体!AQ14</f>
        <v>0</v>
      </c>
      <c r="AP15" s="17" t="str">
        <f>本体!AR14</f>
        <v>10-100MBq</v>
      </c>
      <c r="AQ15" s="17">
        <f>本体!AS14</f>
        <v>0</v>
      </c>
      <c r="AR15" s="17" t="str">
        <f>本体!AT14</f>
        <v>1GBq以上</v>
      </c>
      <c r="AS15" s="17" t="str">
        <f>本体!AU14</f>
        <v>1-10MBq</v>
      </c>
      <c r="AT15" s="17" t="str">
        <f>本体!AV14</f>
        <v>1-10MBq</v>
      </c>
      <c r="AU15" s="17" t="str">
        <f>本体!AW14</f>
        <v>1-10MBq</v>
      </c>
      <c r="AV15" s="17" t="str">
        <f>本体!AX14</f>
        <v>1-10MBq</v>
      </c>
      <c r="AW15" s="17" t="str">
        <f>本体!AY14</f>
        <v>Cu-67 10-100MBq、Pt-191 10-100MBq</v>
      </c>
      <c r="AX15" s="17" t="str">
        <f>本体!AZ14</f>
        <v>α線用計測装置（スペクトロメータ含む）;β線用計測装置（スペクトロメータ含む）;γ線用計測装置（スペクトロメータ含む）;ドーズキャリブレータ（キュリーメータ）</v>
      </c>
      <c r="AY15" s="17" t="str">
        <f>本体!BA14</f>
        <v>Hidex 30SLSLL 2021年2月</v>
      </c>
      <c r="AZ15" s="17" t="str">
        <f>本体!BB14</f>
        <v>PerkinElmer MicroBeta2 2450　2010年2月</v>
      </c>
      <c r="BA15" s="17" t="str">
        <f>本体!BC14</f>
        <v>PerkinElmer WIZARD2 2480 　2013年9月</v>
      </c>
      <c r="BB15" s="17" t="str">
        <f>本体!BD14</f>
        <v>Typhoon FLA7000　2011年3月、BeaQuant-S　2021年３月</v>
      </c>
      <c r="BC15" s="17" t="str">
        <f>本体!BE14</f>
        <v>オートサンプラー付きGe半導体検出器　2021年3月、Ge半導体検出器 2012年10月</v>
      </c>
      <c r="BD15" s="17" t="str">
        <f>本体!BF14</f>
        <v>PET/CT SIEMENS Inveon 、SPECT・CT　SIEMENS　e.cam</v>
      </c>
      <c r="BE15" s="17" t="str">
        <f>本体!BG14</f>
        <v>動物用MRI;動物用CT;サイクロトロン;核種合成装置</v>
      </c>
      <c r="BF15" s="17" t="str">
        <f>本体!BH14</f>
        <v>顕微鏡（蛍光実体顕微鏡等）;細胞培養装置;PCRシステム;クロマトグラフ（液体・ガスクロマトグラフ質量分析装置等）;捕集装置（ダストサンプラー、捕集装置等）;分光光度計（吸光・蛍光・赤外分光光度計等）;ミクロトーム;ガンマ線照射装置</v>
      </c>
      <c r="BG15" s="17" t="str">
        <f>本体!BI14</f>
        <v>可能</v>
      </c>
      <c r="BH15" s="17">
        <f>本体!BJ14</f>
        <v>0</v>
      </c>
      <c r="BI15" s="17" t="str">
        <f>本体!BK14</f>
        <v>まずはメール（及び電話）で問合せから</v>
      </c>
      <c r="BJ15" s="17" t="str">
        <f>本体!BL14</f>
        <v>受け入れる際は従事者登録が必須（過去の被ばく記録がある場合、所属施設から記録を取り寄せる必要有）</v>
      </c>
      <c r="BK15" s="17" t="str">
        <f>本体!BM14</f>
        <v>利用者の所属元の個人被ばく線量計（ガラスバッチなどの受動式）を持参し、所属元から結果の提供を受ける;受け入れ先の施設で新たに個人被ばく線量計を用意し管理する</v>
      </c>
      <c r="BL15" s="17" t="str">
        <f>本体!BN14</f>
        <v>自身の所属・雇用元等で事前に受診することが必要（検診記録の提出が必須）</v>
      </c>
      <c r="BM15" s="17" t="str">
        <f>本体!CE14</f>
        <v>問診年2回、7月と10月　その他、定期健康診断の際にも受診可能</v>
      </c>
      <c r="BN15" s="17" t="str">
        <f>本体!CB14</f>
        <v>学外で教育訓練を受講している場合、その内容に問題が無ければ予防規程等の一部を除き、受講を免除する。</v>
      </c>
      <c r="BO15" s="17" t="str">
        <f>本体!CC14</f>
        <v>現在は、新型コロナ感染症拡大防止のため、全てe-ラーニングで実施中。</v>
      </c>
      <c r="BP15" s="17" t="str">
        <f>本体!CD14</f>
        <v>不定期</v>
      </c>
      <c r="BQ15" s="17" t="str">
        <f>本体!BT14</f>
        <v>〇</v>
      </c>
      <c r="BR15" s="17" t="str">
        <f>本体!BU14</f>
        <v>〇</v>
      </c>
      <c r="BS15" s="17" t="str">
        <f>本体!BV14</f>
        <v>〇</v>
      </c>
      <c r="BT15" s="17" t="str">
        <f>本体!BW14</f>
        <v>×</v>
      </c>
      <c r="BU15" s="17" t="str">
        <f>本体!BZ14</f>
        <v>〇</v>
      </c>
      <c r="BV15" s="17" t="str">
        <f>本体!BS14</f>
        <v>放射線安全管理スタッフ;動物実験全般の相談スタッフ;一般的な実験装置の相談スタッフ;実験に関する相談員</v>
      </c>
      <c r="BW15" s="17">
        <f>本体!BO14</f>
        <v>0</v>
      </c>
      <c r="BX15" s="17" t="str">
        <f>本体!BP14</f>
        <v>施設登録費1,020円/人、施設利用費 2,860円/m2・年、その他RI登録料10,200円/件</v>
      </c>
      <c r="BY15" s="17" t="str">
        <f>本体!BQ14</f>
        <v>・他大学等の研究機関に所属する者の利用
施設登録費1,020円/人、施設利用費、実験台使用料1台あたり1,600円/日、実験室専有使用料１ｍ２あたり３００円/日（実験台の使用料も含む）、その他RI登録料10,200円/件
・企業の利用
施設利用料１６０,０００円/週（施設登録料、RI登録料を含む）、実験台使用料１台あたり1,600円/日、実験室専有使用料１ｍ２あたり３００円/日（実験台の使用料も含む）</v>
      </c>
      <c r="BZ15" s="17" t="str">
        <f>本体!BX14</f>
        <v>〇</v>
      </c>
      <c r="CA15" s="17" t="str">
        <f>本体!BY14</f>
        <v>〇</v>
      </c>
      <c r="CB15" s="17" t="str">
        <f>本体!BR14</f>
        <v>平日の9：00から17：00、それ以外の場合は要相談</v>
      </c>
      <c r="CC15" s="17" t="str">
        <f>本体!CA14</f>
        <v>〇</v>
      </c>
      <c r="CD15" s="17" t="str">
        <f>本体!CG14</f>
        <v>大阪大学放射線科学基盤機構附属ラジオアイソトープ総合センター（吹田本館）管理室</v>
      </c>
      <c r="CE15" s="17" t="str">
        <f>本体!CH14</f>
        <v>06-6879-8821</v>
      </c>
      <c r="CF15" s="30" t="str">
        <f>本体!CI14</f>
        <v>osada-n@office.osaka-u.ac.jp</v>
      </c>
    </row>
    <row r="16" spans="2:84" ht="409.5">
      <c r="B16" s="29" t="str">
        <f>本体!C15</f>
        <v>大阪大学</v>
      </c>
      <c r="C16" s="17" t="str">
        <f>本体!D15</f>
        <v>放射線科学基盤機構附属ラジオアイソトープ総合センター（豊中分館）</v>
      </c>
      <c r="D16" s="17" t="str">
        <f>本体!E15</f>
        <v>http://www.rirc.osaka-u.ac.jp/toyonaka_branch_info.html</v>
      </c>
      <c r="E16" s="17" t="str">
        <f>本体!G15</f>
        <v>放射線化学;生物科学;基礎生物学;原子核物理学;物理化学;環境化学;核化学、放射化学、合成化学</v>
      </c>
      <c r="F16" s="17" t="str">
        <f>本体!H15</f>
        <v>生物学・農学利用;化学利用;物性利用</v>
      </c>
      <c r="G16" s="17" t="str">
        <f>本体!I15</f>
        <v>細胞実験;化学実験;がんを標的としたアイソトープ治療薬の研究開発</v>
      </c>
      <c r="H16" s="17" t="str">
        <f>本体!J15</f>
        <v>100-1GBq</v>
      </c>
      <c r="I16" s="17">
        <f>本体!K15</f>
        <v>0</v>
      </c>
      <c r="J16" s="17" t="str">
        <f>本体!L15</f>
        <v>100-1GBq</v>
      </c>
      <c r="K16" s="17">
        <f>本体!M15</f>
        <v>0</v>
      </c>
      <c r="L16" s="17">
        <f>本体!N15</f>
        <v>0</v>
      </c>
      <c r="M16" s="17" t="str">
        <f>本体!O15</f>
        <v>10-100MBq</v>
      </c>
      <c r="N16" s="17" t="str">
        <f>本体!P15</f>
        <v>100-1GBq</v>
      </c>
      <c r="O16" s="17" t="str">
        <f>本体!Q15</f>
        <v>100-1GBq</v>
      </c>
      <c r="P16" s="17" t="str">
        <f>本体!R15</f>
        <v>100-1GBq</v>
      </c>
      <c r="Q16" s="17" t="str">
        <f>本体!S15</f>
        <v>1-10MBq</v>
      </c>
      <c r="R16" s="17" t="str">
        <f>本体!T15</f>
        <v>10-100MBq</v>
      </c>
      <c r="S16" s="17" t="str">
        <f>本体!U15</f>
        <v>10-100MBq</v>
      </c>
      <c r="T16" s="17" t="str">
        <f>本体!V15</f>
        <v>10-100MBq</v>
      </c>
      <c r="U16" s="17" t="str">
        <f>本体!W15</f>
        <v>10-100MBq</v>
      </c>
      <c r="V16" s="17" t="str">
        <f>本体!X15</f>
        <v>10-100MBq</v>
      </c>
      <c r="W16" s="17" t="str">
        <f>本体!Y15</f>
        <v>10-100MBq</v>
      </c>
      <c r="X16" s="17" t="str">
        <f>本体!Z15</f>
        <v>10-100MBq</v>
      </c>
      <c r="Y16" s="17" t="str">
        <f>本体!AA15</f>
        <v>1-10MBq</v>
      </c>
      <c r="Z16" s="17">
        <f>本体!AB15</f>
        <v>0</v>
      </c>
      <c r="AA16" s="17">
        <f>本体!AC15</f>
        <v>0</v>
      </c>
      <c r="AB16" s="17" t="str">
        <f>本体!AD15</f>
        <v>1-10MBq</v>
      </c>
      <c r="AC16" s="17" t="str">
        <f>本体!AE15</f>
        <v>10-100MBq</v>
      </c>
      <c r="AD16" s="17" t="str">
        <f>本体!AF15</f>
        <v>10-100MBq</v>
      </c>
      <c r="AE16" s="17" t="str">
        <f>本体!AG15</f>
        <v>10-100MBq</v>
      </c>
      <c r="AF16" s="17" t="str">
        <f>本体!AH15</f>
        <v>10-100MBq</v>
      </c>
      <c r="AG16" s="17" t="str">
        <f>本体!AI15</f>
        <v>10-100MBq</v>
      </c>
      <c r="AH16" s="17" t="str">
        <f>本体!AJ15</f>
        <v>10-100MBq</v>
      </c>
      <c r="AI16" s="17" t="str">
        <f>本体!AK15</f>
        <v>10-100MBq</v>
      </c>
      <c r="AJ16" s="17" t="str">
        <f>本体!AL15</f>
        <v>10-100MBq</v>
      </c>
      <c r="AK16" s="17">
        <f>本体!AM15</f>
        <v>0</v>
      </c>
      <c r="AL16" s="17" t="str">
        <f>本体!AN15</f>
        <v>10-100MBq</v>
      </c>
      <c r="AM16" s="17" t="str">
        <f>本体!AO15</f>
        <v>10-100MBq</v>
      </c>
      <c r="AN16" s="17" t="str">
        <f>本体!AP15</f>
        <v>10-100MBq</v>
      </c>
      <c r="AO16" s="17" t="str">
        <f>本体!AQ15</f>
        <v>10-100MBq</v>
      </c>
      <c r="AP16" s="17" t="str">
        <f>本体!AR15</f>
        <v>10-100MBq</v>
      </c>
      <c r="AQ16" s="17" t="str">
        <f>本体!AS15</f>
        <v>10-100MBq</v>
      </c>
      <c r="AR16" s="17" t="str">
        <f>本体!AT15</f>
        <v>1-10MBq</v>
      </c>
      <c r="AS16" s="17" t="str">
        <f>本体!AU15</f>
        <v>1-10MBq</v>
      </c>
      <c r="AT16" s="17" t="str">
        <f>本体!AV15</f>
        <v>1-10MBq</v>
      </c>
      <c r="AU16" s="17" t="str">
        <f>本体!AW15</f>
        <v>10-100MBq</v>
      </c>
      <c r="AV16" s="17" t="str">
        <f>本体!AX15</f>
        <v>1-10MBq</v>
      </c>
      <c r="AW16" s="17" t="str">
        <f>本体!AY15</f>
        <v>Np-237 1-10MBq、Am-241 1-10MBq、Cf-252 1-10MBq</v>
      </c>
      <c r="AX16" s="17" t="str">
        <f>本体!AZ15</f>
        <v>α線用計測装置（スペクトロメータ含む）;β線用計測装置（スペクトロメータ含む）;γ線用計測装置（スペクトロメータ含む）;電子測定器</v>
      </c>
      <c r="AY16" s="17" t="str">
        <f>本体!BA15</f>
        <v>ベックマンコールター LS6500 1996年設置、日立 LSC8000 2019年設置</v>
      </c>
      <c r="AZ16" s="17">
        <f>本体!BB15</f>
        <v>0</v>
      </c>
      <c r="BA16" s="17" t="str">
        <f>本体!BC15</f>
        <v>PerkinElmer WIZARD2 2480  2019年設置</v>
      </c>
      <c r="BB16" s="17" t="str">
        <f>本体!BD15</f>
        <v>Typhoon FLA7000　2011年設置</v>
      </c>
      <c r="BC16" s="17" t="str">
        <f>本体!BE15</f>
        <v>Ge半導体検出器</v>
      </c>
      <c r="BD16" s="17">
        <f>本体!BF15</f>
        <v>0</v>
      </c>
      <c r="BE16" s="17">
        <f>本体!BG15</f>
        <v>0</v>
      </c>
      <c r="BF16" s="17" t="str">
        <f>本体!BH15</f>
        <v>X線回折装置;メスバウアー分光装置;捕集装置（ダストサンプラー、捕集装置等）;分光光度計（吸光・蛍光・赤外分光光度計等）</v>
      </c>
      <c r="BG16" s="17" t="str">
        <f>本体!BI15</f>
        <v>可能</v>
      </c>
      <c r="BH16" s="17">
        <f>本体!BJ15</f>
        <v>0</v>
      </c>
      <c r="BI16" s="17" t="str">
        <f>本体!BK15</f>
        <v>まずはメール（及び電話）で問合せから</v>
      </c>
      <c r="BJ16" s="17" t="str">
        <f>本体!BL15</f>
        <v>受け入れる際は従事者登録が必須（過去の被ばく記録がある場合、所属施設から記録を取り寄せる必要有）</v>
      </c>
      <c r="BK16" s="17" t="str">
        <f>本体!BM15</f>
        <v>利用者の所属元の個人被ばく線量計（ガラスバッチなどの受動式）を持参し、所属元から結果の提供を受ける</v>
      </c>
      <c r="BL16" s="17" t="str">
        <f>本体!BN15</f>
        <v>自身の所属・雇用元等で事前に受診することが必要（検診記録の提出が必須）</v>
      </c>
      <c r="BM16" s="17" t="str">
        <f>本体!CE15</f>
        <v>問診年2回　7月と1月、定期健康診断の際にも受診可能</v>
      </c>
      <c r="BN16" s="17" t="str">
        <f>本体!CB15</f>
        <v>学外で教育訓練を受講している場合、その内容に問題が無ければ予防規程等の一部を除き、受講を免除する。</v>
      </c>
      <c r="BO16" s="17" t="str">
        <f>本体!CC15</f>
        <v>新型コロナウイルス感染症拡大防止のため、現在はe-ラーニングで実施中</v>
      </c>
      <c r="BP16" s="17" t="str">
        <f>本体!CD15</f>
        <v>不定期</v>
      </c>
      <c r="BQ16" s="17" t="str">
        <f>本体!BT15</f>
        <v>△（応相談）</v>
      </c>
      <c r="BR16" s="17" t="str">
        <f>本体!BU15</f>
        <v>×</v>
      </c>
      <c r="BS16" s="17" t="str">
        <f>本体!BV15</f>
        <v>×</v>
      </c>
      <c r="BT16" s="17" t="str">
        <f>本体!BW15</f>
        <v>×</v>
      </c>
      <c r="BU16" s="17" t="str">
        <f>本体!BZ15</f>
        <v>〇</v>
      </c>
      <c r="BV16" s="17" t="str">
        <f>本体!BS15</f>
        <v>放射線安全管理スタッフ;一般的な実験装置の相談スタッフ;実験に関する相談員</v>
      </c>
      <c r="BW16" s="17">
        <f>本体!BO15</f>
        <v>0</v>
      </c>
      <c r="BX16" s="17" t="str">
        <f>本体!BP15</f>
        <v>施設登録費1,020円/人、施設利用費 2,860円/m2・年、その他RI登録料10,200円/件</v>
      </c>
      <c r="BY16" s="17" t="str">
        <f>本体!BQ15</f>
        <v>・他大学等の研究機関に所属する者の利用
施設登録費1,020円/人、施設利用費、実験台使用料1台あたり1,600円/日、実験室専有使用料1ｍ2あたり300円/日（実験台の使用料も含む）、その他RI登録料10,200円/件
・企業の利用
施設利用料160,000円/週（施設登録料、RI登録料を含む）、実験台使用料１台あたり1,600円/日、実験室専有使用料1m2あたり300円/日（実験台の使用料も含む）</v>
      </c>
      <c r="BZ16" s="17" t="str">
        <f>本体!BX15</f>
        <v>〇</v>
      </c>
      <c r="CA16" s="17" t="str">
        <f>本体!BY15</f>
        <v>〇</v>
      </c>
      <c r="CB16" s="17" t="str">
        <f>本体!BR15</f>
        <v>平日の9：00から17：00、それ以外の場合は要相談</v>
      </c>
      <c r="CC16" s="17" t="str">
        <f>本体!CA15</f>
        <v>〇</v>
      </c>
      <c r="CD16" s="17" t="str">
        <f>本体!CG15</f>
        <v>放射線科学基盤機構附属ラジオアイソトープ総合センター（豊中分館）管理室</v>
      </c>
      <c r="CE16" s="17" t="str">
        <f>本体!CH15</f>
        <v>06-6850-6101</v>
      </c>
      <c r="CF16" s="30" t="str">
        <f>本体!CI15</f>
        <v>t-kanri@rirc.osaka-u.ac.jp</v>
      </c>
    </row>
    <row r="17" spans="2:84" ht="168.75">
      <c r="B17" s="29" t="str">
        <f>本体!C16</f>
        <v>鳥取大学</v>
      </c>
      <c r="C17" s="17" t="str">
        <f>本体!D16</f>
        <v>鳥取地区放射線施設</v>
      </c>
      <c r="D17" s="17" t="str">
        <f>本体!E16</f>
        <v>https://orip.tottori-u.ac.jp/research-initiative-center</v>
      </c>
      <c r="E17" s="17" t="str">
        <f>本体!G16</f>
        <v>生物科学;基礎生物学;農学</v>
      </c>
      <c r="F17" s="17" t="str">
        <f>本体!H16</f>
        <v>生物学・農学利用;化学利用</v>
      </c>
      <c r="G17" s="17" t="str">
        <f>本体!I16</f>
        <v>細胞実験;動物実験;化学実験</v>
      </c>
      <c r="H17" s="17" t="str">
        <f>本体!J16</f>
        <v>100-1GBq</v>
      </c>
      <c r="I17" s="17">
        <f>本体!K16</f>
        <v>0</v>
      </c>
      <c r="J17" s="17" t="str">
        <f>本体!L16</f>
        <v>10-100MBq</v>
      </c>
      <c r="K17" s="17">
        <f>本体!M16</f>
        <v>0</v>
      </c>
      <c r="L17" s="17">
        <f>本体!N16</f>
        <v>0</v>
      </c>
      <c r="M17" s="17" t="str">
        <f>本体!O16</f>
        <v>10-100MBq</v>
      </c>
      <c r="N17" s="17" t="str">
        <f>本体!P16</f>
        <v>100-1GBq</v>
      </c>
      <c r="O17" s="17" t="str">
        <f>本体!Q16</f>
        <v>100-1GBq</v>
      </c>
      <c r="P17" s="17" t="str">
        <f>本体!R16</f>
        <v>100-1GBq</v>
      </c>
      <c r="Q17" s="17" t="str">
        <f>本体!S16</f>
        <v>10-100MBq</v>
      </c>
      <c r="R17" s="17" t="str">
        <f>本体!T16</f>
        <v>10-100MBq</v>
      </c>
      <c r="S17" s="17" t="str">
        <f>本体!U16</f>
        <v>1-10MBq</v>
      </c>
      <c r="T17" s="17" t="str">
        <f>本体!V16</f>
        <v>1-10MBq</v>
      </c>
      <c r="U17" s="17" t="str">
        <f>本体!W16</f>
        <v>1-10MBq</v>
      </c>
      <c r="V17" s="17" t="str">
        <f>本体!X16</f>
        <v>1-10MBq</v>
      </c>
      <c r="W17" s="17">
        <f>本体!Y16</f>
        <v>0</v>
      </c>
      <c r="X17" s="17" t="str">
        <f>本体!Z16</f>
        <v>1-10MBq</v>
      </c>
      <c r="Y17" s="17">
        <f>本体!AA16</f>
        <v>0</v>
      </c>
      <c r="Z17" s="17">
        <f>本体!AB16</f>
        <v>0</v>
      </c>
      <c r="AA17" s="17">
        <f>本体!AC16</f>
        <v>0</v>
      </c>
      <c r="AB17" s="17">
        <f>本体!AD16</f>
        <v>0</v>
      </c>
      <c r="AC17" s="17">
        <f>本体!AE16</f>
        <v>0</v>
      </c>
      <c r="AD17" s="17">
        <f>本体!AF16</f>
        <v>0</v>
      </c>
      <c r="AE17" s="17">
        <f>本体!AG16</f>
        <v>0</v>
      </c>
      <c r="AF17" s="17">
        <f>本体!AH16</f>
        <v>0</v>
      </c>
      <c r="AG17" s="17">
        <f>本体!AI16</f>
        <v>0</v>
      </c>
      <c r="AH17" s="17">
        <f>本体!AJ16</f>
        <v>0</v>
      </c>
      <c r="AI17" s="17" t="str">
        <f>本体!AK16</f>
        <v>10-100MBq</v>
      </c>
      <c r="AJ17" s="17" t="str">
        <f>本体!AL16</f>
        <v>1-10MBq</v>
      </c>
      <c r="AK17" s="17">
        <f>本体!AM16</f>
        <v>0</v>
      </c>
      <c r="AL17" s="17">
        <f>本体!AN16</f>
        <v>0</v>
      </c>
      <c r="AM17" s="17">
        <f>本体!AO16</f>
        <v>0</v>
      </c>
      <c r="AN17" s="17">
        <f>本体!AP16</f>
        <v>0</v>
      </c>
      <c r="AO17" s="17">
        <f>本体!AQ16</f>
        <v>0</v>
      </c>
      <c r="AP17" s="17">
        <f>本体!AR16</f>
        <v>0</v>
      </c>
      <c r="AQ17" s="17">
        <f>本体!AS16</f>
        <v>0</v>
      </c>
      <c r="AR17" s="17">
        <f>本体!AT16</f>
        <v>0</v>
      </c>
      <c r="AS17" s="17">
        <f>本体!AU16</f>
        <v>0</v>
      </c>
      <c r="AT17" s="17">
        <f>本体!AV16</f>
        <v>0</v>
      </c>
      <c r="AU17" s="17">
        <f>本体!AW16</f>
        <v>0</v>
      </c>
      <c r="AV17" s="17">
        <f>本体!AX16</f>
        <v>0</v>
      </c>
      <c r="AW17" s="17">
        <f>本体!AY16</f>
        <v>0</v>
      </c>
      <c r="AX17" s="17">
        <f>本体!AZ16</f>
        <v>0</v>
      </c>
      <c r="AY17" s="17" t="str">
        <f>本体!BA16</f>
        <v>Tri-Carb 2900TR, 平成17年</v>
      </c>
      <c r="AZ17" s="17">
        <f>本体!BB16</f>
        <v>0</v>
      </c>
      <c r="BA17" s="17" t="str">
        <f>本体!BC16</f>
        <v>2480 Wizard2,平成21年</v>
      </c>
      <c r="BB17" s="17" t="str">
        <f>本体!BD16</f>
        <v>FLA-5000, 平成15年</v>
      </c>
      <c r="BC17" s="17">
        <f>本体!BE16</f>
        <v>0</v>
      </c>
      <c r="BD17" s="17">
        <f>本体!BF16</f>
        <v>0</v>
      </c>
      <c r="BE17" s="17">
        <f>本体!BG16</f>
        <v>0</v>
      </c>
      <c r="BF17" s="17" t="str">
        <f>本体!BH16</f>
        <v>X線照射装置</v>
      </c>
      <c r="BG17" s="17" t="str">
        <f>本体!BI16</f>
        <v>可能</v>
      </c>
      <c r="BH17" s="17">
        <f>本体!BJ16</f>
        <v>0</v>
      </c>
      <c r="BI17" s="17" t="str">
        <f>本体!BK16</f>
        <v>まずはメール（及び電話）で問合せから</v>
      </c>
      <c r="BJ17" s="17" t="str">
        <f>本体!BL16</f>
        <v>受け入れる際は従事者登録が必須（過去の被ばく記録がある場合、所属施設から記録を取り寄せる必要有）</v>
      </c>
      <c r="BK17" s="17" t="str">
        <f>本体!BM16</f>
        <v>受け入れ先の施設で新たに個人被ばく線量計を用意し管理する</v>
      </c>
      <c r="BL17" s="17" t="str">
        <f>本体!BN16</f>
        <v>自身の所属・雇用元等で事前に受診することが必要（検診記録の提出が必須）</v>
      </c>
      <c r="BM17" s="17" t="str">
        <f>本体!CE16</f>
        <v>年2回、4月と10月、開催時期以外にも相談可</v>
      </c>
      <c r="BN17" s="17" t="str">
        <f>本体!CB16</f>
        <v>学外で教育訓練を受講している場合、その内容に問題が無ければ予防規程等の一部を除き、受講を免除する。</v>
      </c>
      <c r="BO17" s="17" t="str">
        <f>本体!CC16</f>
        <v>項目によって、対面とeラーニングを併用</v>
      </c>
      <c r="BP17" s="17" t="str">
        <f>本体!CD16</f>
        <v>学外からの利用については、随時対応します。</v>
      </c>
      <c r="BQ17" s="17" t="str">
        <f>本体!BT16</f>
        <v>△（応相談）</v>
      </c>
      <c r="BR17" s="17" t="str">
        <f>本体!BU16</f>
        <v>△（応相談）</v>
      </c>
      <c r="BS17" s="17" t="str">
        <f>本体!BV16</f>
        <v>〇</v>
      </c>
      <c r="BT17" s="17" t="str">
        <f>本体!BW16</f>
        <v>×</v>
      </c>
      <c r="BU17" s="17" t="str">
        <f>本体!BZ16</f>
        <v>〇</v>
      </c>
      <c r="BV17" s="17" t="str">
        <f>本体!BS16</f>
        <v>放射線安全管理スタッフ</v>
      </c>
      <c r="BW17" s="17">
        <f>本体!BO16</f>
        <v>0</v>
      </c>
      <c r="BX17" s="17" t="str">
        <f>本体!BP16</f>
        <v>利用者登録料3000円/年、（その他、一部、利用者負担金が必要な装置もあります。）</v>
      </c>
      <c r="BY17" s="17" t="str">
        <f>本体!BQ16</f>
        <v>利用者登録料3000円/年、（その他、一部、利用者負担金が必要な装置もあります。）</v>
      </c>
      <c r="BZ17" s="17" t="str">
        <f>本体!BX16</f>
        <v>×</v>
      </c>
      <c r="CA17" s="17" t="str">
        <f>本体!BY16</f>
        <v>〇</v>
      </c>
      <c r="CB17" s="17" t="str">
        <f>本体!BR16</f>
        <v>平日の9：00から17：00、それ以外の場合は要相談</v>
      </c>
      <c r="CC17" s="17" t="str">
        <f>本体!CA16</f>
        <v>〇</v>
      </c>
      <c r="CD17" s="17" t="str">
        <f>本体!CG16</f>
        <v>研究推進機構研究基盤センターアイソトープ管理部門</v>
      </c>
      <c r="CE17" s="17" t="str">
        <f>本体!CH16</f>
        <v>0857-31-5839</v>
      </c>
      <c r="CF17" s="30" t="str">
        <f>本体!CI16</f>
        <v>m-kita@tottori-u.ac.jp</v>
      </c>
    </row>
    <row r="18" spans="2:84" ht="375">
      <c r="B18" s="29" t="str">
        <f>本体!C17</f>
        <v>名古屋大学</v>
      </c>
      <c r="C18" s="17" t="str">
        <f>本体!D17</f>
        <v>アイソトープ総合センター</v>
      </c>
      <c r="D18" s="17" t="str">
        <f>本体!E17</f>
        <v>http://www.ric.nagoya-u.ac.jp/</v>
      </c>
      <c r="E18" s="17" t="str">
        <f>本体!G17</f>
        <v>基礎医学;生物科学;基礎生物学;農学;原子核物理学;物理化学;環境化学;X線利用</v>
      </c>
      <c r="F18" s="17" t="str">
        <f>本体!H17</f>
        <v>医学・薬学利用;生物学・農学利用;化学利用;物性利用;検出機器関連における利用;環境系利用</v>
      </c>
      <c r="G18" s="17" t="str">
        <f>本体!I17</f>
        <v>細胞実験;化学実験;分子イメージング実験</v>
      </c>
      <c r="H18" s="17" t="str">
        <f>本体!J17</f>
        <v>1GBq以上</v>
      </c>
      <c r="I18" s="17">
        <f>本体!K17</f>
        <v>0</v>
      </c>
      <c r="J18" s="17" t="str">
        <f>本体!L17</f>
        <v>100-1GBq</v>
      </c>
      <c r="K18" s="17">
        <f>本体!M17</f>
        <v>0</v>
      </c>
      <c r="L18" s="17">
        <f>本体!N17</f>
        <v>0</v>
      </c>
      <c r="M18" s="17" t="str">
        <f>本体!O17</f>
        <v>1-10MBq</v>
      </c>
      <c r="N18" s="17" t="str">
        <f>本体!P17</f>
        <v>1GBq以上</v>
      </c>
      <c r="O18" s="17" t="str">
        <f>本体!Q17</f>
        <v>10-100MBq</v>
      </c>
      <c r="P18" s="17" t="str">
        <f>本体!R17</f>
        <v>1GBq以上</v>
      </c>
      <c r="Q18" s="17" t="str">
        <f>本体!S17</f>
        <v>1MBq以下</v>
      </c>
      <c r="R18" s="17" t="str">
        <f>本体!T17</f>
        <v>10-100MBq</v>
      </c>
      <c r="S18" s="17" t="str">
        <f>本体!U17</f>
        <v>10-100MBq</v>
      </c>
      <c r="T18" s="17" t="str">
        <f>本体!V17</f>
        <v>10-100MBq</v>
      </c>
      <c r="U18" s="17" t="str">
        <f>本体!W17</f>
        <v>1-10MBq</v>
      </c>
      <c r="V18" s="17" t="str">
        <f>本体!X17</f>
        <v>1-10MBq</v>
      </c>
      <c r="W18" s="17" t="str">
        <f>本体!Y17</f>
        <v>1-10MBq</v>
      </c>
      <c r="X18" s="17" t="str">
        <f>本体!Z17</f>
        <v>10-100MBq</v>
      </c>
      <c r="Y18" s="17" t="str">
        <f>本体!AA17</f>
        <v>1-10MBq</v>
      </c>
      <c r="Z18" s="17">
        <f>本体!AB17</f>
        <v>0</v>
      </c>
      <c r="AA18" s="17" t="str">
        <f>本体!AC17</f>
        <v>1-10MBq</v>
      </c>
      <c r="AB18" s="17" t="str">
        <f>本体!AD17</f>
        <v>1-10MBq</v>
      </c>
      <c r="AC18" s="17" t="str">
        <f>本体!AE17</f>
        <v>1-10MBq</v>
      </c>
      <c r="AD18" s="17" t="str">
        <f>本体!AF17</f>
        <v>1-10MBq</v>
      </c>
      <c r="AE18" s="17" t="str">
        <f>本体!AG17</f>
        <v>1GBq以上</v>
      </c>
      <c r="AF18" s="17" t="str">
        <f>本体!AH17</f>
        <v>1-10MBq</v>
      </c>
      <c r="AG18" s="17" t="str">
        <f>本体!AI17</f>
        <v>1-10MBq</v>
      </c>
      <c r="AH18" s="17">
        <f>本体!AJ17</f>
        <v>0</v>
      </c>
      <c r="AI18" s="17" t="str">
        <f>本体!AK17</f>
        <v>100-1GBq</v>
      </c>
      <c r="AJ18" s="17" t="str">
        <f>本体!AL17</f>
        <v>10-100MBq</v>
      </c>
      <c r="AK18" s="17">
        <f>本体!AM17</f>
        <v>0</v>
      </c>
      <c r="AL18" s="17" t="str">
        <f>本体!AN17</f>
        <v>1-10MBq</v>
      </c>
      <c r="AM18" s="17">
        <f>本体!AO17</f>
        <v>0</v>
      </c>
      <c r="AN18" s="17">
        <f>本体!AP17</f>
        <v>0</v>
      </c>
      <c r="AO18" s="17">
        <f>本体!AQ17</f>
        <v>0</v>
      </c>
      <c r="AP18" s="17">
        <f>本体!AR17</f>
        <v>0</v>
      </c>
      <c r="AQ18" s="17" t="str">
        <f>本体!AS17</f>
        <v>1MBq以下</v>
      </c>
      <c r="AR18" s="17">
        <f>本体!AT17</f>
        <v>0</v>
      </c>
      <c r="AS18" s="17">
        <f>本体!AU17</f>
        <v>0</v>
      </c>
      <c r="AT18" s="17">
        <f>本体!AV17</f>
        <v>0</v>
      </c>
      <c r="AU18" s="17">
        <f>本体!AW17</f>
        <v>0</v>
      </c>
      <c r="AV18" s="17">
        <f>本体!AX17</f>
        <v>0</v>
      </c>
      <c r="AW18" s="17" t="str">
        <f>本体!AY17</f>
        <v>1日に使用できる核種は50核種までとする。</v>
      </c>
      <c r="AX18" s="17" t="str">
        <f>本体!AZ17</f>
        <v>α線用計測装置（スペクトロメータ含む）;β線用計測装置（スペクトロメータ含む）;γ線用計測装置（スペクトロメータ含む）;ドーズキャリブレータ（キュリーメータ）;サンプルチェンジャー付きゲルマニウム半導体検出器、GMカウンタ、GM測定装置</v>
      </c>
      <c r="AY18" s="17" t="str">
        <f>本体!BA17</f>
        <v>LSC-8000	2019/9
LSC-7200	2011/3
LSC-6100	2003/2
LSC-5100	1994/3
Tri-Carb 2910TR	2010/12</v>
      </c>
      <c r="AZ18" s="17" t="str">
        <f>本体!BB17</f>
        <v>なし</v>
      </c>
      <c r="BA18" s="17" t="str">
        <f>本体!BC17</f>
        <v>ARC-380	2006/3
Accuflex7001	2003/2
Accuflex7010	2011/3</v>
      </c>
      <c r="BB18" s="17" t="str">
        <f>本体!BD17</f>
        <v>Typhoon FLA　9000	2011/1
Typhoon FLA　7000	2012/11</v>
      </c>
      <c r="BC18" s="17" t="str">
        <f>本体!BE17</f>
        <v>なし</v>
      </c>
      <c r="BD18" s="17" t="str">
        <f>本体!BF17</f>
        <v>なし</v>
      </c>
      <c r="BE18" s="17">
        <f>本体!BG17</f>
        <v>0</v>
      </c>
      <c r="BF18" s="17" t="str">
        <f>本体!BH17</f>
        <v>X線回折装置;顕微鏡（蛍光実体顕微鏡等）;細胞培養装置;クロマトグラフ（液体・ガスクロマトグラフ質量分析装置等）;捕集装置（ダストサンプラー、捕集装置等）;分光光度計（吸光・蛍光・赤外分光光度計等）;X線透過撮影装置</v>
      </c>
      <c r="BG18" s="17" t="str">
        <f>本体!BI17</f>
        <v>何らかの条件を満たせば可能</v>
      </c>
      <c r="BH18" s="17" t="str">
        <f>本体!BJ17</f>
        <v>共同研究者として受入可</v>
      </c>
      <c r="BI18" s="17">
        <f>本体!BK17</f>
        <v>0</v>
      </c>
      <c r="BJ18" s="17">
        <f>本体!BL17</f>
        <v>0</v>
      </c>
      <c r="BK18" s="17" t="str">
        <f>本体!BM17</f>
        <v>区分（長期従事、短期従事、見学）によって管理方法が異なる</v>
      </c>
      <c r="BL18" s="17" t="str">
        <f>本体!BN17</f>
        <v>自身の所属・雇用元等で事前に受診することが必要（検診記録の提出が必須）</v>
      </c>
      <c r="BM18" s="17" t="str">
        <f>本体!CE17</f>
        <v>職員は年2回、6月と12月
学生は年4回、5月、7月、10月、12月</v>
      </c>
      <c r="BN18" s="17" t="str">
        <f>本体!CB17</f>
        <v>学外で教育訓練を受講している場合、その内容に問題が無ければ予防規程等の一部を除き、受講を免除する。</v>
      </c>
      <c r="BO18" s="17" t="str">
        <f>本体!CC17</f>
        <v>項目によって、対面とeラーニングを併用</v>
      </c>
      <c r="BP18" s="17" t="str">
        <f>本体!CD17</f>
        <v>RI講習、X線講習（各10回程度／年）
RI実習（10～20回程度／年）
年次講習（4月～、随時開催）
新規利用者説明会（随時開催）</v>
      </c>
      <c r="BQ18" s="17" t="str">
        <f>本体!BT17</f>
        <v>×</v>
      </c>
      <c r="BR18" s="17" t="str">
        <f>本体!BU17</f>
        <v>×</v>
      </c>
      <c r="BS18" s="17" t="str">
        <f>本体!BV17</f>
        <v>△（応相談）</v>
      </c>
      <c r="BT18" s="17" t="str">
        <f>本体!BW17</f>
        <v>×</v>
      </c>
      <c r="BU18" s="17" t="str">
        <f>本体!BZ17</f>
        <v>△（応相談）</v>
      </c>
      <c r="BV18" s="17" t="str">
        <f>本体!BS17</f>
        <v>放射線安全管理スタッフ;一般的な実験装置の相談スタッフ;実験に関する相談員;教員と技術職員全員が選任主任者で研究及び放射線関係の法令・手続きに対してサポート可能</v>
      </c>
      <c r="BW18" s="17">
        <f>本体!BO17</f>
        <v>0</v>
      </c>
      <c r="BX18" s="17" t="str">
        <f>本体!BP17</f>
        <v>実験室の利用料金25,000円～88,000円／月、部屋によっては１/８室～1/2室利用も可能。
FLAの利用料金は、110円／1回（税込）
放射性廃棄物の集荷費については実費負担</v>
      </c>
      <c r="BY18" s="17">
        <f>本体!BQ17</f>
        <v>0</v>
      </c>
      <c r="BZ18" s="17" t="str">
        <f>本体!BX17</f>
        <v>〇</v>
      </c>
      <c r="CA18" s="17" t="str">
        <f>本体!BY17</f>
        <v>〇</v>
      </c>
      <c r="CB18" s="17" t="str">
        <f>本体!BR17</f>
        <v>平日の9：00から17：00、それ以外の利用は要手続（院生以上の時間外利用は、研究グループの責任者からの申請により可能。学部学生は単独での時間外利用は不可）
年４回（8月上旬・11月全学停電時・年末年始・年度末）に休館期間あり。</v>
      </c>
      <c r="CC18" s="17" t="str">
        <f>本体!CA17</f>
        <v>〇</v>
      </c>
      <c r="CD18" s="17" t="str">
        <f>本体!CG17</f>
        <v>アイソトープ総合センター　事務室
アイソトープ総合センター　放射線安全管理室</v>
      </c>
      <c r="CE18" s="17" t="str">
        <f>本体!CH17</f>
        <v>052-789-2563</v>
      </c>
      <c r="CF18" s="30" t="str">
        <f>本体!CI17</f>
        <v>事務室：isotope＠adm.nagoya-u.ac.jp 放射線安全管理室：kanric@cc.nagoya-u.ac.jp</v>
      </c>
    </row>
    <row r="19" spans="2:84" ht="409.5">
      <c r="B19" s="29" t="str">
        <f>本体!C18</f>
        <v>東京大学</v>
      </c>
      <c r="C19" s="17" t="str">
        <f>本体!D18</f>
        <v>アイソトープ総合センター</v>
      </c>
      <c r="D19" s="17" t="str">
        <f>本体!E18</f>
        <v>https://www.ric.u-tokyo.ac.jp</v>
      </c>
      <c r="E19" s="17" t="str">
        <f>本体!G18</f>
        <v>放射線化学;薬学;基礎医学;生物科学;基礎生物学;環境化学;放射線安全管理</v>
      </c>
      <c r="F19" s="17" t="str">
        <f>本体!H18</f>
        <v>自然科学関連領域における教育及び研究</v>
      </c>
      <c r="G19" s="17" t="str">
        <f>本体!I18</f>
        <v>細胞実験;動物実験;化学実験</v>
      </c>
      <c r="H19" s="17" t="str">
        <f>本体!J18</f>
        <v>1GBq以上</v>
      </c>
      <c r="I19" s="17" t="str">
        <f>本体!K18</f>
        <v>100-1GBq</v>
      </c>
      <c r="J19" s="17" t="str">
        <f>本体!L18</f>
        <v>1GBq以上</v>
      </c>
      <c r="K19" s="17" t="str">
        <f>本体!M18</f>
        <v>100-1GBq</v>
      </c>
      <c r="L19" s="17" t="str">
        <f>本体!N18</f>
        <v>100-1GBq</v>
      </c>
      <c r="M19" s="17" t="str">
        <f>本体!O18</f>
        <v>1-10MBq</v>
      </c>
      <c r="N19" s="17" t="str">
        <f>本体!P18</f>
        <v>100-1GBq</v>
      </c>
      <c r="O19" s="17" t="str">
        <f>本体!Q18</f>
        <v>10-100MBq</v>
      </c>
      <c r="P19" s="17" t="str">
        <f>本体!R18</f>
        <v>100-1GBq</v>
      </c>
      <c r="Q19" s="17" t="str">
        <f>本体!S18</f>
        <v>10-100MBq</v>
      </c>
      <c r="R19" s="17" t="str">
        <f>本体!T18</f>
        <v>10-100MBq</v>
      </c>
      <c r="S19" s="17" t="str">
        <f>本体!U18</f>
        <v>100-1GBq</v>
      </c>
      <c r="T19" s="17" t="str">
        <f>本体!V18</f>
        <v>10-100MBq</v>
      </c>
      <c r="U19" s="17" t="str">
        <f>本体!W18</f>
        <v>100-1GBq</v>
      </c>
      <c r="V19" s="17" t="str">
        <f>本体!X18</f>
        <v>10-100MBq</v>
      </c>
      <c r="W19" s="17" t="str">
        <f>本体!Y18</f>
        <v>100-1GBq</v>
      </c>
      <c r="X19" s="17" t="str">
        <f>本体!Z18</f>
        <v>10-100MBq</v>
      </c>
      <c r="Y19" s="17" t="str">
        <f>本体!AA18</f>
        <v>10-100MBq</v>
      </c>
      <c r="Z19" s="17" t="str">
        <f>本体!AB18</f>
        <v>10-100MBq</v>
      </c>
      <c r="AA19" s="17" t="str">
        <f>本体!AC18</f>
        <v>10-100MBq</v>
      </c>
      <c r="AB19" s="17" t="str">
        <f>本体!AD18</f>
        <v>10-100MBq</v>
      </c>
      <c r="AC19" s="17" t="str">
        <f>本体!AE18</f>
        <v>100-1GBq</v>
      </c>
      <c r="AD19" s="17" t="str">
        <f>本体!AF18</f>
        <v>100-1GBq</v>
      </c>
      <c r="AE19" s="17" t="str">
        <f>本体!AG18</f>
        <v>100-1GBq</v>
      </c>
      <c r="AF19" s="17" t="str">
        <f>本体!AH18</f>
        <v>100-1GBq</v>
      </c>
      <c r="AG19" s="17" t="str">
        <f>本体!AI18</f>
        <v>100-1GBq</v>
      </c>
      <c r="AH19" s="17" t="str">
        <f>本体!AJ18</f>
        <v>10-100MBq</v>
      </c>
      <c r="AI19" s="17" t="str">
        <f>本体!AK18</f>
        <v>1-10MBq</v>
      </c>
      <c r="AJ19" s="17" t="str">
        <f>本体!AL18</f>
        <v>1-10MBq</v>
      </c>
      <c r="AK19" s="17">
        <f>本体!AM18</f>
        <v>0</v>
      </c>
      <c r="AL19" s="17" t="str">
        <f>本体!AN18</f>
        <v>100-1GBq</v>
      </c>
      <c r="AM19" s="17" t="str">
        <f>本体!AO18</f>
        <v>100-1GBq</v>
      </c>
      <c r="AN19" s="17" t="str">
        <f>本体!AP18</f>
        <v>10-100MBq</v>
      </c>
      <c r="AO19" s="17" t="str">
        <f>本体!AQ18</f>
        <v>10-100MBq</v>
      </c>
      <c r="AP19" s="17" t="str">
        <f>本体!AR18</f>
        <v>100-1GBq</v>
      </c>
      <c r="AQ19" s="17" t="str">
        <f>本体!AS18</f>
        <v>1MBq以下</v>
      </c>
      <c r="AR19" s="17" t="str">
        <f>本体!AT18</f>
        <v>10-100MBq</v>
      </c>
      <c r="AS19" s="17">
        <f>本体!AU18</f>
        <v>0</v>
      </c>
      <c r="AT19" s="17" t="str">
        <f>本体!AV18</f>
        <v>1MBq以下</v>
      </c>
      <c r="AU19" s="17">
        <f>本体!AW18</f>
        <v>0</v>
      </c>
      <c r="AV19" s="17" t="str">
        <f>本体!AX18</f>
        <v>1MBq以下</v>
      </c>
      <c r="AW19" s="17" t="str">
        <f>本体!AY18</f>
        <v>213Bi 1MBq以下
134Cs 10-100MBq
99Mo 100MBq-1GBq
152Eu 10-100MBq
86Rb10-100MBq
133Ba 100MBq-1GBq
44Sc 100MBq-1GBq
75Se 10-100MBq
99Tc 10-100MBq
67Cu 100MBq-1GBq</v>
      </c>
      <c r="AX19" s="17" t="str">
        <f>本体!AZ18</f>
        <v>α線用計測装置（スペクトロメータ含む）;β線用計測装置（スペクトロメータ含む）;γ線用計測装置（スペクトロメータ含む）;ドーズキャリブレータ（キュリーメータ）</v>
      </c>
      <c r="AY19" s="17" t="str">
        <f>本体!BA18</f>
        <v>パーキンエルマー　Tri-Carb 2910TR　2010/2
パーキンエルマー　2770TR/SL　1995
パーキンエルマー　Tri-Carb 2200CA　1987
パーキンエルマー　Tri-Carb 31000TR　2007/3</v>
      </c>
      <c r="AZ19" s="17">
        <f>本体!BB18</f>
        <v>0</v>
      </c>
      <c r="BA19" s="17" t="str">
        <f>本体!BC18</f>
        <v>パーキンエルマー　コブラ クワンタム 5003　1995
パーキンエルマー　WIZARD2　2012/2</v>
      </c>
      <c r="BB19" s="17" t="str">
        <f>本体!BD18</f>
        <v>フジフィルム　FLA-9000　2008</v>
      </c>
      <c r="BC19" s="17">
        <f>本体!BE18</f>
        <v>0</v>
      </c>
      <c r="BD19" s="17">
        <f>本体!BF18</f>
        <v>0</v>
      </c>
      <c r="BE19" s="17">
        <f>本体!BG18</f>
        <v>0</v>
      </c>
      <c r="BF19" s="17" t="str">
        <f>本体!BH18</f>
        <v>X線回折装置;X線照射装置;メスバウアー分光装置;細胞培養装置;クロマトグラフ（液体・ガスクロマトグラフ質量分析装置等）;CO2インキュベーター、簡易型137Csガンマ線照射装置、動物乾燥装置、スクラバー付きフード、ICP-MS(Agilent 8800 シリーズトリプル四重極)</v>
      </c>
      <c r="BG19" s="17" t="str">
        <f>本体!BI18</f>
        <v>何らかの条件を満たせば可能</v>
      </c>
      <c r="BH19" s="17" t="str">
        <f>本体!BJ18</f>
        <v>学外者は東大での身分（客員研究員、協力研究員など）の取得が必要。東大内で受け入れてくれる教員へご連絡してください。受けれ先がない場合は、アイソトープ総合センターへご連絡ください。</v>
      </c>
      <c r="BI19" s="17" t="str">
        <f>本体!BK18</f>
        <v>まずはメール（及び電話）で問合せから</v>
      </c>
      <c r="BJ19" s="17" t="str">
        <f>本体!BL18</f>
        <v>受け入れる際は従事者登録が必須であるが、東大で従事者登録をすることも可能</v>
      </c>
      <c r="BK19" s="17" t="str">
        <f>本体!BM18</f>
        <v>受け入れ先の施設で新たに個人被ばく線量計を用意し管理する;所属先から持参するように指示があれば、それに従うこと。</v>
      </c>
      <c r="BL19" s="17" t="str">
        <f>本体!BN18</f>
        <v>受け入れ先で受診が可能</v>
      </c>
      <c r="BM19" s="17" t="str">
        <f>本体!CE18</f>
        <v>定期：年２回　新規：不定期</v>
      </c>
      <c r="BN19" s="17" t="str">
        <f>本体!CB18</f>
        <v>学外で教育訓練を受講している場合、その内容に問題が無ければ予防規程等の一部を除き、受講を免除する。</v>
      </c>
      <c r="BO19" s="17" t="str">
        <f>本体!CC18</f>
        <v>項目によって、対面とeラーニングを併用</v>
      </c>
      <c r="BP19" s="17" t="str">
        <f>本体!CD18</f>
        <v>eラーニングのため、放射線取扱登録後、次の日からいつでも受講可能
部局講習会（予防規程）については、不定期で実施</v>
      </c>
      <c r="BQ19" s="17" t="str">
        <f>本体!BT18</f>
        <v>〇</v>
      </c>
      <c r="BR19" s="17" t="str">
        <f>本体!BU18</f>
        <v>〇</v>
      </c>
      <c r="BS19" s="17" t="str">
        <f>本体!BV18</f>
        <v>〇</v>
      </c>
      <c r="BT19" s="17" t="str">
        <f>本体!BW18</f>
        <v>〇</v>
      </c>
      <c r="BU19" s="17" t="str">
        <f>本体!BZ18</f>
        <v>×</v>
      </c>
      <c r="BV19" s="17" t="str">
        <f>本体!BS18</f>
        <v>放射線安全管理スタッフ;一般的な実験装置の相談スタッフ;実験に関する相談員</v>
      </c>
      <c r="BW19" s="17">
        <f>本体!BO18</f>
        <v>0</v>
      </c>
      <c r="BX19" s="17" t="str">
        <f>本体!BP18</f>
        <v>年間登録料（個人被ばく線量測定費を含む）5,000円、利用条件により費用が発生する場合がある</v>
      </c>
      <c r="BY19" s="17" t="str">
        <f>本体!BQ18</f>
        <v>年間登録料（個人被ばく線量測定費を含む）5,000円、利用条件により費用が発生する場合がある</v>
      </c>
      <c r="BZ19" s="17" t="str">
        <f>本体!BX18</f>
        <v>〇</v>
      </c>
      <c r="CA19" s="17" t="str">
        <f>本体!BY18</f>
        <v>〇</v>
      </c>
      <c r="CB19" s="17" t="str">
        <f>本体!BR18</f>
        <v>利用期間：４月第１週の月曜日〜３月２４日　平日　8：00〜19：00</v>
      </c>
      <c r="CC19" s="17" t="str">
        <f>本体!CA18</f>
        <v>×</v>
      </c>
      <c r="CD19" s="17" t="str">
        <f>本体!CG18</f>
        <v>放射線管理チーム</v>
      </c>
      <c r="CE19" s="17" t="str">
        <f>本体!CH18</f>
        <v>03-5841-2881</v>
      </c>
      <c r="CF19" s="30" t="str">
        <f>本体!CI18</f>
        <v>kanrishitsu@ric.u-tokyo.ac.jp</v>
      </c>
    </row>
    <row r="20" spans="2:84" ht="243.75">
      <c r="B20" s="29" t="str">
        <f>本体!C19</f>
        <v>国立大学法人京都大学</v>
      </c>
      <c r="C20" s="17" t="str">
        <f>本体!D19</f>
        <v>放射性同位元素総合センター</v>
      </c>
      <c r="D20" s="17" t="str">
        <f>本体!E19</f>
        <v>http://www.rirc.kyoto-u.ac.jp/</v>
      </c>
      <c r="E20" s="17" t="str">
        <f>本体!G19</f>
        <v>放射線化学;薬学;基礎医学;臨床医学;腫瘍学;脳神経科学;医工学;生物科学;基礎生物学;農学;原子核物理学;物理化学;環境化学;生物工学</v>
      </c>
      <c r="F20" s="17" t="str">
        <f>本体!H19</f>
        <v>医学・薬学利用;生物学・農学利用;化学利用;物性利用;検出機器関連における利用</v>
      </c>
      <c r="G20" s="17" t="str">
        <f>本体!I19</f>
        <v>細胞実験;動物実験;化学実験;分子イメージング実験;がんを標的としたアイソトープ治療薬の研究開発</v>
      </c>
      <c r="H20" s="17" t="str">
        <f>本体!J19</f>
        <v>100-1GBq</v>
      </c>
      <c r="I20" s="17" t="str">
        <f>本体!K19</f>
        <v>100-1GBq</v>
      </c>
      <c r="J20" s="17" t="str">
        <f>本体!L19</f>
        <v>10-100MBq</v>
      </c>
      <c r="K20" s="17">
        <f>本体!M19</f>
        <v>0</v>
      </c>
      <c r="L20" s="17" t="str">
        <f>本体!N19</f>
        <v>1GBq以上</v>
      </c>
      <c r="M20" s="17" t="str">
        <f>本体!O19</f>
        <v>10-100MBq</v>
      </c>
      <c r="N20" s="17" t="str">
        <f>本体!P19</f>
        <v>10-100MBq</v>
      </c>
      <c r="O20" s="17" t="str">
        <f>本体!Q19</f>
        <v>10-100MBq</v>
      </c>
      <c r="P20" s="17" t="str">
        <f>本体!R19</f>
        <v>10-100MBq</v>
      </c>
      <c r="Q20" s="17" t="str">
        <f>本体!S19</f>
        <v>10-100MBq</v>
      </c>
      <c r="R20" s="17" t="str">
        <f>本体!T19</f>
        <v>10-100MBq</v>
      </c>
      <c r="S20" s="17" t="str">
        <f>本体!U19</f>
        <v>10-100MBq</v>
      </c>
      <c r="T20" s="17" t="str">
        <f>本体!V19</f>
        <v>10-100MBq</v>
      </c>
      <c r="U20" s="17" t="str">
        <f>本体!W19</f>
        <v>10-100MBq</v>
      </c>
      <c r="V20" s="17" t="str">
        <f>本体!X19</f>
        <v>1-10MBq</v>
      </c>
      <c r="W20" s="17" t="str">
        <f>本体!Y19</f>
        <v>100-1GBq</v>
      </c>
      <c r="X20" s="17">
        <f>本体!Z19</f>
        <v>0</v>
      </c>
      <c r="Y20" s="17" t="str">
        <f>本体!AA19</f>
        <v>10-100MBq</v>
      </c>
      <c r="Z20" s="17" t="str">
        <f>本体!AB19</f>
        <v>100-1GBq</v>
      </c>
      <c r="AA20" s="17" t="str">
        <f>本体!AC19</f>
        <v>100-1GBq</v>
      </c>
      <c r="AB20" s="17">
        <f>本体!AD19</f>
        <v>0</v>
      </c>
      <c r="AC20" s="17">
        <f>本体!AE19</f>
        <v>0</v>
      </c>
      <c r="AD20" s="17" t="str">
        <f>本体!AF19</f>
        <v>100-1GBq</v>
      </c>
      <c r="AE20" s="17" t="str">
        <f>本体!AG19</f>
        <v>100-1GBq</v>
      </c>
      <c r="AF20" s="17" t="str">
        <f>本体!AH19</f>
        <v>100-1GBq</v>
      </c>
      <c r="AG20" s="17" t="str">
        <f>本体!AI19</f>
        <v>1GBq以上</v>
      </c>
      <c r="AH20" s="17" t="str">
        <f>本体!AJ19</f>
        <v>100-1GBq</v>
      </c>
      <c r="AI20" s="17" t="str">
        <f>本体!AK19</f>
        <v>100-1GBq</v>
      </c>
      <c r="AJ20" s="17" t="str">
        <f>本体!AL19</f>
        <v>100-1GBq</v>
      </c>
      <c r="AK20" s="17">
        <f>本体!AM19</f>
        <v>0</v>
      </c>
      <c r="AL20" s="17" t="str">
        <f>本体!AN19</f>
        <v>1-10MBq</v>
      </c>
      <c r="AM20" s="17">
        <f>本体!AO19</f>
        <v>0</v>
      </c>
      <c r="AN20" s="17" t="str">
        <f>本体!AP19</f>
        <v>10-100MBq</v>
      </c>
      <c r="AO20" s="17">
        <f>本体!AQ19</f>
        <v>0</v>
      </c>
      <c r="AP20" s="17" t="str">
        <f>本体!AR19</f>
        <v>10-100MBq</v>
      </c>
      <c r="AQ20" s="17" t="str">
        <f>本体!AS19</f>
        <v>1-10MBq</v>
      </c>
      <c r="AR20" s="17">
        <f>本体!AT19</f>
        <v>0</v>
      </c>
      <c r="AS20" s="17">
        <f>本体!AU19</f>
        <v>0</v>
      </c>
      <c r="AT20" s="17">
        <f>本体!AV19</f>
        <v>0</v>
      </c>
      <c r="AU20" s="17">
        <f>本体!AW19</f>
        <v>0</v>
      </c>
      <c r="AV20" s="17">
        <f>本体!AX19</f>
        <v>0</v>
      </c>
      <c r="AW20" s="17">
        <f>本体!AY19</f>
        <v>0</v>
      </c>
      <c r="AX20" s="17" t="str">
        <f>本体!AZ19</f>
        <v>γ線用計測装置（スペクトロメータ含む）;ドーズキャリブレータ（キュリーメータ）</v>
      </c>
      <c r="AY20" s="17" t="str">
        <f>本体!BA19</f>
        <v>液体シンチレーションシステムＡｃｃｕＦＬＥＸ　ＬＳＣ－８０００（2017年3月）</v>
      </c>
      <c r="AZ20" s="17" t="str">
        <f>本体!BB19</f>
        <v>パーキンエルマーMicroBeta2（2014年3月)</v>
      </c>
      <c r="BA20" s="17" t="str">
        <f>本体!BC19</f>
        <v>オートウェルガンマシステム</v>
      </c>
      <c r="BB20" s="17" t="str">
        <f>本体!BD19</f>
        <v>イメージアナライザー　Ｔｙｈｏｏｎ　ＦＬＡ　９５００　ＢＧＲシステム　（2014年3月）</v>
      </c>
      <c r="BC20" s="17">
        <f>本体!BE19</f>
        <v>0</v>
      </c>
      <c r="BD20" s="17" t="str">
        <f>本体!BF19</f>
        <v>米国Ｇａｍｍａ　Ｍｅｄｉｃａ－Ｉｄｅａｓ社製　ＦＸ３３００（2011年3月）</v>
      </c>
      <c r="BE20" s="17" t="str">
        <f>本体!BG19</f>
        <v>動物用MRI;動物用CT</v>
      </c>
      <c r="BF20" s="17" t="str">
        <f>本体!BH19</f>
        <v>顕微鏡（蛍光実体顕微鏡等）;細胞培養装置;PCRシステム;捕集装置（ダストサンプラー、捕集装置等）;分光光度計（吸光・蛍光・赤外分光光度計等）;ミクロトーム</v>
      </c>
      <c r="BG20" s="17" t="str">
        <f>本体!BI19</f>
        <v>何らかの条件を満たせば可能</v>
      </c>
      <c r="BH20" s="17" t="str">
        <f>本体!BJ19</f>
        <v>内規に従い申請し、承認がとれれば可能</v>
      </c>
      <c r="BI20" s="17" t="str">
        <f>本体!BK19</f>
        <v>まずはメール（及び電話）で問合せから</v>
      </c>
      <c r="BJ20" s="17" t="str">
        <f>本体!BL19</f>
        <v>受け入れる際は従事者登録が必須（過去の被ばく記録がある場合、所属施設から記録を取り寄せる必要有）</v>
      </c>
      <c r="BK20" s="17" t="str">
        <f>本体!BM19</f>
        <v>利用者の所属元の個人被ばく線量計（ポケット線量計などの直読式）を持参し管理する;受け入れ先の施設で新たに個人被ばく線量計を用意し管理する</v>
      </c>
      <c r="BL20" s="17" t="str">
        <f>本体!BN19</f>
        <v>自身の所属・雇用元等で事前に受診することが必要（検診記録の提出が必須）</v>
      </c>
      <c r="BM20" s="17" t="str">
        <f>本体!CE19</f>
        <v>年2回、それ以外ついては相談</v>
      </c>
      <c r="BN20" s="17" t="str">
        <f>本体!CB19</f>
        <v>学外で教育訓練を受講している場合、その内容に問題が無ければ予防規程等の一部を除き、受講を免除する。</v>
      </c>
      <c r="BO20" s="17" t="str">
        <f>本体!CC19</f>
        <v>項目によって、対面とeラーニングを併用</v>
      </c>
      <c r="BP20" s="17" t="str">
        <f>本体!CD19</f>
        <v>前期・後期に1回</v>
      </c>
      <c r="BQ20" s="17" t="str">
        <f>本体!BT19</f>
        <v>〇</v>
      </c>
      <c r="BR20" s="17" t="str">
        <f>本体!BU19</f>
        <v>〇</v>
      </c>
      <c r="BS20" s="17" t="str">
        <f>本体!BV19</f>
        <v>△（応相談）</v>
      </c>
      <c r="BT20" s="17" t="str">
        <f>本体!BW19</f>
        <v>×</v>
      </c>
      <c r="BU20" s="17" t="str">
        <f>本体!BZ19</f>
        <v>△（応相談）</v>
      </c>
      <c r="BV20" s="17" t="str">
        <f>本体!BS19</f>
        <v>放射線安全管理スタッフ;動物実験全般の相談スタッフ;一般的な実験装置の相談スタッフ;実験に関する相談員;イメージング装置オペレーター</v>
      </c>
      <c r="BW20" s="17">
        <f>本体!BO19</f>
        <v>0</v>
      </c>
      <c r="BX20" s="17" t="str">
        <f>本体!BP19</f>
        <v>http://www.rirc.kyoto-u.ac.jp/rirc/colabo/rules/</v>
      </c>
      <c r="BY20" s="17" t="str">
        <f>本体!BQ19</f>
        <v>http://www.rirc.kyoto-u.ac.jp/rirc/colabo/rules/</v>
      </c>
      <c r="BZ20" s="17" t="str">
        <f>本体!BX19</f>
        <v>〇</v>
      </c>
      <c r="CA20" s="17" t="str">
        <f>本体!BY19</f>
        <v>×</v>
      </c>
      <c r="CB20" s="17" t="str">
        <f>本体!BR19</f>
        <v>平日の９：００～１８：００</v>
      </c>
      <c r="CC20" s="17" t="str">
        <f>本体!CA19</f>
        <v>×</v>
      </c>
      <c r="CD20" s="17" t="str">
        <f>本体!CG19</f>
        <v>京都大学放射性同位元素総合センター</v>
      </c>
      <c r="CE20" s="17" t="str">
        <f>本体!CH19</f>
        <v>075-753-7500</v>
      </c>
      <c r="CF20" s="30" t="str">
        <f>本体!CI19</f>
        <v>ri-center@mail2.adm.kyoto-u.ac.jp</v>
      </c>
    </row>
    <row r="21" spans="2:84" ht="337.5">
      <c r="B21" s="29" t="str">
        <f>本体!C20</f>
        <v>国立大学法人京都大学</v>
      </c>
      <c r="C21" s="17" t="str">
        <f>本体!D20</f>
        <v>放射性同位元素総合センター分館</v>
      </c>
      <c r="D21" s="17" t="str">
        <f>本体!E20</f>
        <v>http://www.rirc.kyoto-u.ac.jp/</v>
      </c>
      <c r="E21" s="17" t="str">
        <f>本体!G20</f>
        <v>放射線化学;生物科学;基礎生物学;農学;原子核物理学;物理化学;環境化学</v>
      </c>
      <c r="F21" s="17" t="str">
        <f>本体!H20</f>
        <v>医学・薬学利用;生物学・農学利用;化学利用;物性利用;検出機器関連における利用</v>
      </c>
      <c r="G21" s="17" t="str">
        <f>本体!I20</f>
        <v>細胞実験;化学実験</v>
      </c>
      <c r="H21" s="17" t="str">
        <f>本体!J20</f>
        <v>100-1GBq</v>
      </c>
      <c r="I21" s="17">
        <f>本体!K20</f>
        <v>0</v>
      </c>
      <c r="J21" s="17" t="str">
        <f>本体!L20</f>
        <v>10-100MBq</v>
      </c>
      <c r="K21" s="17">
        <f>本体!M20</f>
        <v>0</v>
      </c>
      <c r="L21" s="17" t="str">
        <f>本体!N20</f>
        <v>1-10MBq</v>
      </c>
      <c r="M21" s="17" t="str">
        <f>本体!O20</f>
        <v>1-10MBq</v>
      </c>
      <c r="N21" s="17" t="str">
        <f>本体!P20</f>
        <v>10-100MBq</v>
      </c>
      <c r="O21" s="17" t="str">
        <f>本体!Q20</f>
        <v>10-100MBq</v>
      </c>
      <c r="P21" s="17" t="str">
        <f>本体!R20</f>
        <v>10-100MBq</v>
      </c>
      <c r="Q21" s="17" t="str">
        <f>本体!S20</f>
        <v>10-100MBq</v>
      </c>
      <c r="R21" s="17" t="str">
        <f>本体!T20</f>
        <v>10-100MBq</v>
      </c>
      <c r="S21" s="17" t="str">
        <f>本体!U20</f>
        <v>10-100MBq</v>
      </c>
      <c r="T21" s="17" t="str">
        <f>本体!V20</f>
        <v>10-100MBq</v>
      </c>
      <c r="U21" s="17" t="str">
        <f>本体!W20</f>
        <v>10-100MBq</v>
      </c>
      <c r="V21" s="17" t="str">
        <f>本体!X20</f>
        <v>1-10MBq</v>
      </c>
      <c r="W21" s="17" t="str">
        <f>本体!Y20</f>
        <v>100-1GBq</v>
      </c>
      <c r="X21" s="17" t="str">
        <f>本体!Z20</f>
        <v>10-100MBq</v>
      </c>
      <c r="Y21" s="17">
        <f>本体!AA20</f>
        <v>0</v>
      </c>
      <c r="Z21" s="17">
        <f>本体!AB20</f>
        <v>0</v>
      </c>
      <c r="AA21" s="17" t="str">
        <f>本体!AC20</f>
        <v>1-10MBq</v>
      </c>
      <c r="AB21" s="17">
        <f>本体!AD20</f>
        <v>0</v>
      </c>
      <c r="AC21" s="17">
        <f>本体!AE20</f>
        <v>0</v>
      </c>
      <c r="AD21" s="17">
        <f>本体!AF20</f>
        <v>0</v>
      </c>
      <c r="AE21" s="17" t="str">
        <f>本体!AG20</f>
        <v>100-1GBq</v>
      </c>
      <c r="AF21" s="17">
        <f>本体!AH20</f>
        <v>0</v>
      </c>
      <c r="AG21" s="17">
        <f>本体!AI20</f>
        <v>0</v>
      </c>
      <c r="AH21" s="17">
        <f>本体!AJ20</f>
        <v>0</v>
      </c>
      <c r="AI21" s="17" t="str">
        <f>本体!AK20</f>
        <v>100-1GBq</v>
      </c>
      <c r="AJ21" s="17" t="str">
        <f>本体!AL20</f>
        <v>10-100MBq</v>
      </c>
      <c r="AK21" s="17">
        <f>本体!AM20</f>
        <v>0</v>
      </c>
      <c r="AL21" s="17" t="str">
        <f>本体!AN20</f>
        <v>10-100MBq</v>
      </c>
      <c r="AM21" s="17">
        <f>本体!AO20</f>
        <v>0</v>
      </c>
      <c r="AN21" s="17">
        <f>本体!AP20</f>
        <v>0</v>
      </c>
      <c r="AO21" s="17">
        <f>本体!AQ20</f>
        <v>0</v>
      </c>
      <c r="AP21" s="17" t="str">
        <f>本体!AR20</f>
        <v>10-100MBq</v>
      </c>
      <c r="AQ21" s="17" t="str">
        <f>本体!AS20</f>
        <v>1-10MBq</v>
      </c>
      <c r="AR21" s="17">
        <f>本体!AT20</f>
        <v>0</v>
      </c>
      <c r="AS21" s="17">
        <f>本体!AU20</f>
        <v>0</v>
      </c>
      <c r="AT21" s="17">
        <f>本体!AV20</f>
        <v>0</v>
      </c>
      <c r="AU21" s="17">
        <f>本体!AW20</f>
        <v>0</v>
      </c>
      <c r="AV21" s="17">
        <f>本体!AX20</f>
        <v>0</v>
      </c>
      <c r="AW21" s="17">
        <f>本体!AY20</f>
        <v>0</v>
      </c>
      <c r="AX21" s="17" t="str">
        <f>本体!AZ20</f>
        <v>α線用計測装置（スペクトロメータ含む）;β線用計測装置（スペクトロメータ含む）;γ線用計測装置（スペクトロメータ含む）</v>
      </c>
      <c r="AY21" s="17" t="str">
        <f>本体!BA20</f>
        <v>液体シンチレーションシステムＡｃｃｕＦＬＥＸ　ＬＳＣ－８０００（2017年3月）</v>
      </c>
      <c r="AZ21" s="17">
        <f>本体!BB20</f>
        <v>0</v>
      </c>
      <c r="BA21" s="17" t="str">
        <f>本体!BC20</f>
        <v>オートウェルガンマシステム</v>
      </c>
      <c r="BB21" s="17" t="str">
        <f>本体!BD20</f>
        <v>イメージアナライザー　Ｔｙｈｏｏｎ　ＦＬＡ　９５００　ＢＧＲシステム　（2014年3月）</v>
      </c>
      <c r="BC21" s="17">
        <f>本体!BE20</f>
        <v>0</v>
      </c>
      <c r="BD21" s="17">
        <f>本体!BF20</f>
        <v>0</v>
      </c>
      <c r="BE21" s="17">
        <f>本体!BG20</f>
        <v>0</v>
      </c>
      <c r="BF21" s="17" t="str">
        <f>本体!BH20</f>
        <v>メスバウアー分光装置;顕微鏡（蛍光実体顕微鏡等）;細胞培養装置;PCRシステム;クロマトグラフ（液体・ガスクロマトグラフ質量分析装置等）;捕集装置（ダストサンプラー、捕集装置等）;分光光度計（吸光・蛍光・赤外分光光度計等）</v>
      </c>
      <c r="BG21" s="17" t="str">
        <f>本体!BI20</f>
        <v>何らかの条件を満たせば可能</v>
      </c>
      <c r="BH21" s="17" t="str">
        <f>本体!BJ20</f>
        <v>内規に従い申請し、承認がとれれば可能</v>
      </c>
      <c r="BI21" s="17" t="str">
        <f>本体!BK20</f>
        <v>まずはメール（及び電話）で問合せから</v>
      </c>
      <c r="BJ21" s="17" t="str">
        <f>本体!BL20</f>
        <v>受け入れる際は従事者登録が必須（過去の被ばく記録がある場合、所属施設から記録を取り寄せる必要有）</v>
      </c>
      <c r="BK21" s="17" t="str">
        <f>本体!BM20</f>
        <v>利用者の所属元の個人被ばく線量計（ポケット線量計などの直読式）を持参し管理する;受け入れ先の施設で新たに個人被ばく線量計を用意し管理する</v>
      </c>
      <c r="BL21" s="17" t="str">
        <f>本体!BN20</f>
        <v>自身の所属・雇用元等で事前に受診することが必要（検診記録の提出が必須）</v>
      </c>
      <c r="BM21" s="17" t="str">
        <f>本体!CE20</f>
        <v>年2回、それ以外ついては相談</v>
      </c>
      <c r="BN21" s="17" t="str">
        <f>本体!CB20</f>
        <v>学外で教育訓練を受講している場合、その内容に問題が無ければ予防規程等の一部を除き、受講を免除する。</v>
      </c>
      <c r="BO21" s="17" t="str">
        <f>本体!CC20</f>
        <v>項目によって、対面とeラーニングを併用</v>
      </c>
      <c r="BP21" s="17" t="str">
        <f>本体!CD20</f>
        <v>前期、後期に1回</v>
      </c>
      <c r="BQ21" s="17" t="str">
        <f>本体!BT20</f>
        <v>×</v>
      </c>
      <c r="BR21" s="17" t="str">
        <f>本体!BU20</f>
        <v>×</v>
      </c>
      <c r="BS21" s="17" t="str">
        <f>本体!BV20</f>
        <v>△（応相談）</v>
      </c>
      <c r="BT21" s="17" t="str">
        <f>本体!BW20</f>
        <v>×</v>
      </c>
      <c r="BU21" s="17" t="str">
        <f>本体!BZ20</f>
        <v>△（応相談）</v>
      </c>
      <c r="BV21" s="17" t="str">
        <f>本体!BS20</f>
        <v>放射線安全管理スタッフ;一般的な実験装置の相談スタッフ;実験に関する相談員</v>
      </c>
      <c r="BW21" s="17">
        <f>本体!BO20</f>
        <v>0</v>
      </c>
      <c r="BX21" s="17" t="str">
        <f>本体!BP20</f>
        <v>http://www.rirc.kyoto-u.ac.jp/rirc/colabo/rules/</v>
      </c>
      <c r="BY21" s="17" t="str">
        <f>本体!BQ20</f>
        <v>http://www.rirc.kyoto-u.ac.jp/rirc/colabo/rules/</v>
      </c>
      <c r="BZ21" s="17" t="str">
        <f>本体!BX20</f>
        <v>〇</v>
      </c>
      <c r="CA21" s="17" t="str">
        <f>本体!BY20</f>
        <v>〇</v>
      </c>
      <c r="CB21" s="17" t="str">
        <f>本体!BR20</f>
        <v>平日の９：００～１８：００　</v>
      </c>
      <c r="CC21" s="17">
        <f>本体!CA20</f>
        <v>0</v>
      </c>
      <c r="CD21" s="17" t="str">
        <f>本体!CG20</f>
        <v>京都大学放射性同位元素総合センター</v>
      </c>
      <c r="CE21" s="17" t="str">
        <f>本体!CH20</f>
        <v>075-753-7500</v>
      </c>
      <c r="CF21" s="30" t="str">
        <f>本体!CI20</f>
        <v>ri-center@mail2.adm.kyoto-u.ac.jp</v>
      </c>
    </row>
    <row r="22" spans="2:84" ht="187.5">
      <c r="B22" s="29" t="str">
        <f>本体!C21</f>
        <v>熊本大学</v>
      </c>
      <c r="C22" s="17" t="str">
        <f>本体!D21</f>
        <v>生命資源研究・支援センター アイソトープ総合施設　黒髪地区アイソトープ施設</v>
      </c>
      <c r="D22" s="17" t="str">
        <f>本体!E21</f>
        <v>http://www.kri.kumamoto-u.ac.jp/</v>
      </c>
      <c r="E22" s="17" t="str">
        <f>本体!G21</f>
        <v>放射線化学;基礎医学;医工学;物理化学;環境化学</v>
      </c>
      <c r="F22" s="17" t="str">
        <f>本体!H21</f>
        <v>生物学・農学利用;化学利用;物性利用</v>
      </c>
      <c r="G22" s="17" t="str">
        <f>本体!I21</f>
        <v>化学実験;分子イメージング実験</v>
      </c>
      <c r="H22" s="17" t="str">
        <f>本体!J21</f>
        <v>10-100MBq</v>
      </c>
      <c r="I22" s="17">
        <f>本体!K21</f>
        <v>0</v>
      </c>
      <c r="J22" s="17" t="str">
        <f>本体!L21</f>
        <v>1MBq以下</v>
      </c>
      <c r="K22" s="17">
        <f>本体!M21</f>
        <v>0</v>
      </c>
      <c r="L22" s="17">
        <f>本体!N21</f>
        <v>0</v>
      </c>
      <c r="M22" s="17" t="str">
        <f>本体!O21</f>
        <v>1MBq以下</v>
      </c>
      <c r="N22" s="17" t="str">
        <f>本体!P21</f>
        <v>10-100MBq</v>
      </c>
      <c r="O22" s="17" t="str">
        <f>本体!Q21</f>
        <v>10-100MBq</v>
      </c>
      <c r="P22" s="17" t="str">
        <f>本体!R21</f>
        <v>10-100MBq</v>
      </c>
      <c r="Q22" s="17" t="str">
        <f>本体!S21</f>
        <v>1MBq以下</v>
      </c>
      <c r="R22" s="17" t="str">
        <f>本体!T21</f>
        <v>10-100MBq</v>
      </c>
      <c r="S22" s="17" t="str">
        <f>本体!U21</f>
        <v>1MBq以下</v>
      </c>
      <c r="T22" s="17" t="str">
        <f>本体!V21</f>
        <v>1MBq以下</v>
      </c>
      <c r="U22" s="17">
        <f>本体!W21</f>
        <v>0</v>
      </c>
      <c r="V22" s="17" t="str">
        <f>本体!X21</f>
        <v>1MBq以下</v>
      </c>
      <c r="W22" s="17">
        <f>本体!Y21</f>
        <v>0</v>
      </c>
      <c r="X22" s="17" t="str">
        <f>本体!Z21</f>
        <v>1MBq以下</v>
      </c>
      <c r="Y22" s="17">
        <f>本体!AA21</f>
        <v>0</v>
      </c>
      <c r="Z22" s="17">
        <f>本体!AB21</f>
        <v>0</v>
      </c>
      <c r="AA22" s="17">
        <f>本体!AC21</f>
        <v>0</v>
      </c>
      <c r="AB22" s="17">
        <f>本体!AD21</f>
        <v>0</v>
      </c>
      <c r="AC22" s="17">
        <f>本体!AE21</f>
        <v>0</v>
      </c>
      <c r="AD22" s="17">
        <f>本体!AF21</f>
        <v>0</v>
      </c>
      <c r="AE22" s="17" t="str">
        <f>本体!AG21</f>
        <v>1MBq以下</v>
      </c>
      <c r="AF22" s="17">
        <f>本体!AH21</f>
        <v>0</v>
      </c>
      <c r="AG22" s="17">
        <f>本体!AI21</f>
        <v>0</v>
      </c>
      <c r="AH22" s="17">
        <f>本体!AJ21</f>
        <v>0</v>
      </c>
      <c r="AI22" s="17" t="str">
        <f>本体!AK21</f>
        <v>10-100MBq</v>
      </c>
      <c r="AJ22" s="17" t="str">
        <f>本体!AL21</f>
        <v>1MBq以下</v>
      </c>
      <c r="AK22" s="17">
        <f>本体!AM21</f>
        <v>0</v>
      </c>
      <c r="AL22" s="17" t="str">
        <f>本体!AN21</f>
        <v>1MBq以下</v>
      </c>
      <c r="AM22" s="17">
        <f>本体!AO21</f>
        <v>0</v>
      </c>
      <c r="AN22" s="17">
        <f>本体!AP21</f>
        <v>0</v>
      </c>
      <c r="AO22" s="17">
        <f>本体!AQ21</f>
        <v>0</v>
      </c>
      <c r="AP22" s="17">
        <f>本体!AR21</f>
        <v>0</v>
      </c>
      <c r="AQ22" s="17" t="str">
        <f>本体!AS21</f>
        <v>1MBq以下</v>
      </c>
      <c r="AR22" s="17">
        <f>本体!AT21</f>
        <v>0</v>
      </c>
      <c r="AS22" s="17">
        <f>本体!AU21</f>
        <v>0</v>
      </c>
      <c r="AT22" s="17">
        <f>本体!AV21</f>
        <v>0</v>
      </c>
      <c r="AU22" s="17">
        <f>本体!AW21</f>
        <v>0</v>
      </c>
      <c r="AV22" s="17">
        <f>本体!AX21</f>
        <v>0</v>
      </c>
      <c r="AW22" s="17">
        <f>本体!AY21</f>
        <v>0</v>
      </c>
      <c r="AX22" s="17" t="str">
        <f>本体!AZ21</f>
        <v>α線用計測装置（スペクトロメータ含む）;β線用計測装置（スペクトロメータ含む）;γ線用計測装置（スペクトロメータ含む）</v>
      </c>
      <c r="AY22" s="17" t="str">
        <f>本体!BA21</f>
        <v>型番：TRI CARB2900TR、購入時期：2004年2月</v>
      </c>
      <c r="AZ22" s="17">
        <f>本体!BB21</f>
        <v>0</v>
      </c>
      <c r="BA22" s="17" t="str">
        <f>本体!BC21</f>
        <v>型番：2480WIZARD2、購入時期：2016年12月</v>
      </c>
      <c r="BB22" s="17" t="str">
        <f>本体!BD21</f>
        <v>型番：TyphoonFLA9500、購入時期：2016年12月</v>
      </c>
      <c r="BC22" s="17">
        <f>本体!BE21</f>
        <v>0</v>
      </c>
      <c r="BD22" s="17">
        <f>本体!BF21</f>
        <v>0</v>
      </c>
      <c r="BE22" s="17">
        <f>本体!BG21</f>
        <v>0</v>
      </c>
      <c r="BF22" s="17" t="str">
        <f>本体!BH21</f>
        <v>メスバウアー分光装置;PCRシステム;捕集装置（ダストサンプラー、捕集装置等）</v>
      </c>
      <c r="BG22" s="17" t="str">
        <f>本体!BI21</f>
        <v>何らかの条件を満たせば可能</v>
      </c>
      <c r="BH22" s="17" t="str">
        <f>本体!BJ21</f>
        <v>利用目的・方法・利用料金等について相互が了解すること。</v>
      </c>
      <c r="BI22" s="17" t="str">
        <f>本体!BK21</f>
        <v>まずはメール（及び電話）で問合せから</v>
      </c>
      <c r="BJ22" s="17" t="str">
        <f>本体!BL21</f>
        <v>受け入れる際は従事者登録が必須（過去の被ばく記録がある場合、所属施設から記録を取り寄せる必要有）</v>
      </c>
      <c r="BK22" s="17" t="str">
        <f>本体!BM21</f>
        <v>受け入れ先の施設で新たに個人被ばく線量計を用意し管理する</v>
      </c>
      <c r="BL22" s="17" t="str">
        <f>本体!BN21</f>
        <v>自身の所属・雇用元等で事前に受診することが必要（検診記録の提出が必須）</v>
      </c>
      <c r="BM22" s="17" t="str">
        <f>本体!CE21</f>
        <v>4月、7月、10月、1月</v>
      </c>
      <c r="BN22" s="17" t="str">
        <f>本体!CB21</f>
        <v>学外で教育訓練を受講している場合、その内容に問題が無ければ予防規程等の一部を除き、受講を免除する。</v>
      </c>
      <c r="BO22" s="17" t="str">
        <f>本体!CC21</f>
        <v>項目によって、対面とeラーニングを併用</v>
      </c>
      <c r="BP22" s="17" t="str">
        <f>本体!CD21</f>
        <v>4月、7月、10月、1月</v>
      </c>
      <c r="BQ22" s="17" t="str">
        <f>本体!BT21</f>
        <v>△（応相談）</v>
      </c>
      <c r="BR22" s="17" t="str">
        <f>本体!BU21</f>
        <v>△（応相談）</v>
      </c>
      <c r="BS22" s="17" t="str">
        <f>本体!BV21</f>
        <v>〇</v>
      </c>
      <c r="BT22" s="17" t="str">
        <f>本体!BW21</f>
        <v>×</v>
      </c>
      <c r="BU22" s="17" t="str">
        <f>本体!BZ21</f>
        <v>△（応相談）</v>
      </c>
      <c r="BV22" s="17" t="str">
        <f>本体!BS21</f>
        <v>放射線安全管理スタッフ</v>
      </c>
      <c r="BW22" s="17">
        <f>本体!BO21</f>
        <v>0</v>
      </c>
      <c r="BX22" s="17" t="str">
        <f>本体!BP21</f>
        <v>施設登録費20000円（学生10000円）、消耗品各自持参。</v>
      </c>
      <c r="BY22" s="17" t="str">
        <f>本体!BQ21</f>
        <v>要相談。利用目的・方法・利用料金等について相互が了解すること。</v>
      </c>
      <c r="BZ22" s="17" t="str">
        <f>本体!BX21</f>
        <v>〇</v>
      </c>
      <c r="CA22" s="17" t="str">
        <f>本体!BY21</f>
        <v>△（応相談）</v>
      </c>
      <c r="CB22" s="17" t="str">
        <f>本体!BR21</f>
        <v>平日の9：00から17：00、それ以外の場合は要相談</v>
      </c>
      <c r="CC22" s="17" t="str">
        <f>本体!CA21</f>
        <v>〇</v>
      </c>
      <c r="CD22" s="17" t="str">
        <f>本体!CG21</f>
        <v>生命資源研究・支援センター　アイソトープ総合施設　黒髪地区アイソトープ施設</v>
      </c>
      <c r="CE22" s="17" t="str">
        <f>本体!CH21</f>
        <v>096-342-3782</v>
      </c>
      <c r="CF22" s="30" t="str">
        <f>本体!CI21</f>
        <v>kri@tech.kumamoto-u.ac.jp</v>
      </c>
    </row>
    <row r="23" spans="2:84" ht="206.25">
      <c r="B23" s="29" t="str">
        <f>本体!C22</f>
        <v>熊本大学</v>
      </c>
      <c r="C23" s="17" t="str">
        <f>本体!D22</f>
        <v>生命資源研究・支援センター アイソトープ総合施設</v>
      </c>
      <c r="D23" s="17" t="str">
        <f>本体!E22</f>
        <v>http://irda.kuma-u.jp/index.html</v>
      </c>
      <c r="E23" s="17" t="str">
        <f>本体!G22</f>
        <v>薬学;基礎医学;臨床医学;腫瘍学;基礎生物学</v>
      </c>
      <c r="F23" s="17" t="str">
        <f>本体!H22</f>
        <v>医学・薬学利用</v>
      </c>
      <c r="G23" s="17" t="str">
        <f>本体!I22</f>
        <v>細胞実験;動物実験;化学実験;分子イメージング実験;がんを標的としたアイソトープ治療薬の研究開発</v>
      </c>
      <c r="H23" s="17" t="str">
        <f>本体!J22</f>
        <v>10-100MBq</v>
      </c>
      <c r="I23" s="17">
        <f>本体!K22</f>
        <v>0</v>
      </c>
      <c r="J23" s="17" t="str">
        <f>本体!L22</f>
        <v>10-100MBq</v>
      </c>
      <c r="K23" s="17">
        <f>本体!M22</f>
        <v>0</v>
      </c>
      <c r="L23" s="17" t="str">
        <f>本体!N22</f>
        <v>10-100MBq</v>
      </c>
      <c r="M23" s="17" t="str">
        <f>本体!O22</f>
        <v>10-100MBq</v>
      </c>
      <c r="N23" s="17" t="str">
        <f>本体!P22</f>
        <v>10-100MBq</v>
      </c>
      <c r="O23" s="17" t="str">
        <f>本体!Q22</f>
        <v>10-100MBq</v>
      </c>
      <c r="P23" s="17" t="str">
        <f>本体!R22</f>
        <v>10-100MBq</v>
      </c>
      <c r="Q23" s="17">
        <f>本体!S22</f>
        <v>0</v>
      </c>
      <c r="R23" s="17" t="str">
        <f>本体!T22</f>
        <v>10-100MBq</v>
      </c>
      <c r="S23" s="17" t="str">
        <f>本体!U22</f>
        <v>10-100MBq</v>
      </c>
      <c r="T23" s="17" t="str">
        <f>本体!V22</f>
        <v>10-100MBq</v>
      </c>
      <c r="U23" s="17">
        <f>本体!W22</f>
        <v>0</v>
      </c>
      <c r="V23" s="17">
        <f>本体!X22</f>
        <v>0</v>
      </c>
      <c r="W23" s="17" t="str">
        <f>本体!Y22</f>
        <v>10-100MBq</v>
      </c>
      <c r="X23" s="17">
        <f>本体!Z22</f>
        <v>0</v>
      </c>
      <c r="Y23" s="17" t="str">
        <f>本体!AA22</f>
        <v>10-100MBq</v>
      </c>
      <c r="Z23" s="17" t="str">
        <f>本体!AB22</f>
        <v>10-100MBq</v>
      </c>
      <c r="AA23" s="17" t="str">
        <f>本体!AC22</f>
        <v>10-100MBq</v>
      </c>
      <c r="AB23" s="17">
        <f>本体!AD22</f>
        <v>0</v>
      </c>
      <c r="AC23" s="17">
        <f>本体!AE22</f>
        <v>0</v>
      </c>
      <c r="AD23" s="17">
        <f>本体!AF22</f>
        <v>0</v>
      </c>
      <c r="AE23" s="17" t="str">
        <f>本体!AG22</f>
        <v>10-100MBq</v>
      </c>
      <c r="AF23" s="17" t="str">
        <f>本体!AH22</f>
        <v>10-100MBq</v>
      </c>
      <c r="AG23" s="17" t="str">
        <f>本体!AI22</f>
        <v>10-100MBq</v>
      </c>
      <c r="AH23" s="17">
        <f>本体!AJ22</f>
        <v>0</v>
      </c>
      <c r="AI23" s="17" t="str">
        <f>本体!AK22</f>
        <v>10-100MBq</v>
      </c>
      <c r="AJ23" s="17" t="str">
        <f>本体!AL22</f>
        <v>10-100MBq</v>
      </c>
      <c r="AK23" s="17">
        <f>本体!AM22</f>
        <v>0</v>
      </c>
      <c r="AL23" s="17" t="str">
        <f>本体!AN22</f>
        <v>10-100MBq</v>
      </c>
      <c r="AM23" s="17">
        <f>本体!AO22</f>
        <v>0</v>
      </c>
      <c r="AN23" s="17">
        <f>本体!AP22</f>
        <v>0</v>
      </c>
      <c r="AO23" s="17">
        <f>本体!AQ22</f>
        <v>0</v>
      </c>
      <c r="AP23" s="17" t="str">
        <f>本体!AR22</f>
        <v>10-100MBq</v>
      </c>
      <c r="AQ23" s="17">
        <f>本体!AS22</f>
        <v>0</v>
      </c>
      <c r="AR23" s="17">
        <f>本体!AT22</f>
        <v>0</v>
      </c>
      <c r="AS23" s="17">
        <f>本体!AU22</f>
        <v>0</v>
      </c>
      <c r="AT23" s="17">
        <f>本体!AV22</f>
        <v>0</v>
      </c>
      <c r="AU23" s="17">
        <f>本体!AW22</f>
        <v>0</v>
      </c>
      <c r="AV23" s="17">
        <f>本体!AX22</f>
        <v>0</v>
      </c>
      <c r="AW23" s="17">
        <f>本体!AY22</f>
        <v>0</v>
      </c>
      <c r="AX23" s="17" t="str">
        <f>本体!AZ22</f>
        <v>β線用計測装置（スペクトロメータ含む）;γ線用計測装置（スペクトロメータ含む）;ドーズキャリブレータ（キュリーメータ）</v>
      </c>
      <c r="AY23" s="17" t="str">
        <f>本体!BA22</f>
        <v>LSC-6100　 H19年８月</v>
      </c>
      <c r="AZ23" s="17" t="str">
        <f>本体!BB22</f>
        <v>MicroBeta 2450  H28年11月</v>
      </c>
      <c r="BA23" s="17" t="str">
        <f>本体!BC22</f>
        <v>2480WIZARD2　 H28年11月
2480WIZARD2　 H22年1月</v>
      </c>
      <c r="BB23" s="17" t="str">
        <f>本体!BD22</f>
        <v>Typhoon FLA7000 H25年２月
Typhoon FLA9500 H28年11月</v>
      </c>
      <c r="BC23" s="17">
        <f>本体!BE22</f>
        <v>0</v>
      </c>
      <c r="BD23" s="17">
        <f>本体!BF22</f>
        <v>0</v>
      </c>
      <c r="BE23" s="17">
        <f>本体!BG22</f>
        <v>0</v>
      </c>
      <c r="BF23" s="17" t="str">
        <f>本体!BH22</f>
        <v>細胞培養装置;クロマトグラフ（液体・ガスクロマトグラフ質量分析装置等）;分光光度計（吸光・蛍光・赤外分光光度計等）;ミクロトーム</v>
      </c>
      <c r="BG23" s="17" t="str">
        <f>本体!BI22</f>
        <v>何らかの条件を満たせば可能</v>
      </c>
      <c r="BH23" s="17" t="str">
        <f>本体!BJ22</f>
        <v>利用目的・方法・利用料金等について相互が了解すること</v>
      </c>
      <c r="BI23" s="17" t="str">
        <f>本体!BK22</f>
        <v>まずはメール（及び電話）で問合せから</v>
      </c>
      <c r="BJ23" s="17" t="str">
        <f>本体!BL22</f>
        <v>受け入れる際は従事者登録が必須（過去の被ばく記録がある場合、所属施設から記録を取り寄せる必要有）</v>
      </c>
      <c r="BK23" s="17" t="str">
        <f>本体!BM22</f>
        <v>受け入れ先の施設で新たに個人被ばく線量計を用意し管理する</v>
      </c>
      <c r="BL23" s="17" t="str">
        <f>本体!BN22</f>
        <v>自身の所属・雇用元等で事前に受診することが必要（検診記録の提出が必須）</v>
      </c>
      <c r="BM23" s="17" t="str">
        <f>本体!CE22</f>
        <v>4月期、７月期、10月期、１月期</v>
      </c>
      <c r="BN23" s="17" t="str">
        <f>本体!CB22</f>
        <v>学外で教育訓練を受講している場合、その内容に問題が無ければ予防規程等の一部を除き、受講を免除する。</v>
      </c>
      <c r="BO23" s="17" t="str">
        <f>本体!CC22</f>
        <v>項目によって、対面とeラーニングを併用</v>
      </c>
      <c r="BP23" s="17" t="str">
        <f>本体!CD22</f>
        <v>4月期、７月期、10月期、１月期</v>
      </c>
      <c r="BQ23" s="17" t="str">
        <f>本体!BT22</f>
        <v>〇</v>
      </c>
      <c r="BR23" s="17" t="str">
        <f>本体!BU22</f>
        <v>〇</v>
      </c>
      <c r="BS23" s="17" t="str">
        <f>本体!BV22</f>
        <v>△（応相談）</v>
      </c>
      <c r="BT23" s="17" t="str">
        <f>本体!BW22</f>
        <v>△（応相談）</v>
      </c>
      <c r="BU23" s="17" t="str">
        <f>本体!BZ22</f>
        <v>△（応相談）</v>
      </c>
      <c r="BV23" s="17" t="str">
        <f>本体!BS22</f>
        <v>放射線安全管理スタッフ</v>
      </c>
      <c r="BW23" s="17">
        <f>本体!BO22</f>
        <v>0</v>
      </c>
      <c r="BX23" s="17" t="str">
        <f>本体!BP22</f>
        <v>施設登録費20,000円、機器使用料：機器により登録料と使用料あり、消耗品各自持参</v>
      </c>
      <c r="BY23" s="17" t="str">
        <f>本体!BQ22</f>
        <v xml:space="preserve">要相談：利用目的・方法・利用料金等について相互が了解すること </v>
      </c>
      <c r="BZ23" s="17" t="str">
        <f>本体!BX22</f>
        <v>×</v>
      </c>
      <c r="CA23" s="17" t="str">
        <f>本体!BY22</f>
        <v>〇</v>
      </c>
      <c r="CB23" s="17" t="str">
        <f>本体!BR22</f>
        <v>平日の9：00から17：00、それ以外の場合は要相談</v>
      </c>
      <c r="CC23" s="17" t="str">
        <f>本体!CA22</f>
        <v>×</v>
      </c>
      <c r="CD23" s="17" t="str">
        <f>本体!CG22</f>
        <v>生命資源研究・支援センター　アイソトープ総合施設</v>
      </c>
      <c r="CE23" s="17" t="str">
        <f>本体!CH22</f>
        <v>096-373-6510</v>
      </c>
      <c r="CF23" s="30" t="str">
        <f>本体!CI22</f>
        <v>ric@kumamoto-u.ac.jp</v>
      </c>
    </row>
    <row r="24" spans="2:84" ht="318.75">
      <c r="B24" s="29" t="str">
        <f>本体!C23</f>
        <v>鹿児島大学</v>
      </c>
      <c r="C24" s="17" t="str">
        <f>本体!D23</f>
        <v>研究推進機構研究支援センターアイソトープ実験施設</v>
      </c>
      <c r="D24" s="17" t="str">
        <f>本体!E23</f>
        <v>https://gene4.knit.kagoshima-u.ac.jp/isotope/</v>
      </c>
      <c r="E24" s="17" t="str">
        <f>本体!G23</f>
        <v>生物科学;農学;強磁場材料学、高エネルギー材料工学</v>
      </c>
      <c r="F24" s="17" t="str">
        <f>本体!H23</f>
        <v>医学・薬学利用;生物学・農学利用;化学利用;物性利用</v>
      </c>
      <c r="G24" s="17" t="str">
        <f>本体!I23</f>
        <v>細胞実験;化学実験;金属材料評価</v>
      </c>
      <c r="H24" s="17" t="str">
        <f>本体!J23</f>
        <v>1-10MBq</v>
      </c>
      <c r="I24" s="17">
        <f>本体!K23</f>
        <v>0</v>
      </c>
      <c r="J24" s="17" t="str">
        <f>本体!L23</f>
        <v>1-10MBq</v>
      </c>
      <c r="K24" s="17">
        <f>本体!M23</f>
        <v>0</v>
      </c>
      <c r="L24" s="17">
        <f>本体!N23</f>
        <v>0</v>
      </c>
      <c r="M24" s="17" t="str">
        <f>本体!O23</f>
        <v>1-10MBq</v>
      </c>
      <c r="N24" s="17" t="str">
        <f>本体!P23</f>
        <v>1-10MBq</v>
      </c>
      <c r="O24" s="17" t="str">
        <f>本体!Q23</f>
        <v>1-10MBq</v>
      </c>
      <c r="P24" s="17" t="str">
        <f>本体!R23</f>
        <v>1-10MBq</v>
      </c>
      <c r="Q24" s="17">
        <f>本体!S23</f>
        <v>0</v>
      </c>
      <c r="R24" s="17" t="str">
        <f>本体!T23</f>
        <v>1MBq以下</v>
      </c>
      <c r="S24" s="17" t="str">
        <f>本体!U23</f>
        <v>1MBq以下</v>
      </c>
      <c r="T24" s="17" t="str">
        <f>本体!V23</f>
        <v>1MBq以下</v>
      </c>
      <c r="U24" s="17" t="str">
        <f>本体!W23</f>
        <v>1MBq以下</v>
      </c>
      <c r="V24" s="17" t="str">
        <f>本体!X23</f>
        <v>1-10MBq</v>
      </c>
      <c r="W24" s="17" t="str">
        <f>本体!Y23</f>
        <v>1MBq以下</v>
      </c>
      <c r="X24" s="17">
        <f>本体!Z23</f>
        <v>0</v>
      </c>
      <c r="Y24" s="17">
        <f>本体!AA23</f>
        <v>0</v>
      </c>
      <c r="Z24" s="17">
        <f>本体!AB23</f>
        <v>0</v>
      </c>
      <c r="AA24" s="17">
        <f>本体!AC23</f>
        <v>0</v>
      </c>
      <c r="AB24" s="17" t="str">
        <f>本体!AD23</f>
        <v>1MBq以下</v>
      </c>
      <c r="AC24" s="17">
        <f>本体!AE23</f>
        <v>0</v>
      </c>
      <c r="AD24" s="17">
        <f>本体!AF23</f>
        <v>0</v>
      </c>
      <c r="AE24" s="17">
        <f>本体!AG23</f>
        <v>0</v>
      </c>
      <c r="AF24" s="17">
        <f>本体!AH23</f>
        <v>0</v>
      </c>
      <c r="AG24" s="17">
        <f>本体!AI23</f>
        <v>0</v>
      </c>
      <c r="AH24" s="17">
        <f>本体!AJ23</f>
        <v>0</v>
      </c>
      <c r="AI24" s="17" t="str">
        <f>本体!AK23</f>
        <v>1MBq以下</v>
      </c>
      <c r="AJ24" s="17" t="str">
        <f>本体!AL23</f>
        <v>1MBq以下</v>
      </c>
      <c r="AK24" s="17">
        <f>本体!AM23</f>
        <v>0</v>
      </c>
      <c r="AL24" s="17" t="str">
        <f>本体!AN23</f>
        <v>1MBq以下</v>
      </c>
      <c r="AM24" s="17" t="str">
        <f>本体!AO23</f>
        <v>1-10MBq</v>
      </c>
      <c r="AN24" s="17">
        <f>本体!AP23</f>
        <v>0</v>
      </c>
      <c r="AO24" s="17" t="str">
        <f>本体!AQ23</f>
        <v>1MBq以下</v>
      </c>
      <c r="AP24" s="17">
        <f>本体!AR23</f>
        <v>0</v>
      </c>
      <c r="AQ24" s="17">
        <f>本体!AS23</f>
        <v>0</v>
      </c>
      <c r="AR24" s="17">
        <f>本体!AT23</f>
        <v>0</v>
      </c>
      <c r="AS24" s="17">
        <f>本体!AU23</f>
        <v>0</v>
      </c>
      <c r="AT24" s="17">
        <f>本体!AV23</f>
        <v>0</v>
      </c>
      <c r="AU24" s="17">
        <f>本体!AW23</f>
        <v>0</v>
      </c>
      <c r="AV24" s="17">
        <f>本体!AX23</f>
        <v>0</v>
      </c>
      <c r="AW24" s="17">
        <f>本体!AY23</f>
        <v>0</v>
      </c>
      <c r="AX24" s="17" t="str">
        <f>本体!AZ23</f>
        <v>β線用計測装置（スペクトロメータ含む）;γ線用計測装置（スペクトロメータ含む）</v>
      </c>
      <c r="AY24" s="17" t="str">
        <f>本体!BA23</f>
        <v>PerkinElmer社製Tri-Carb3180TR/SL（2009年11月）</v>
      </c>
      <c r="AZ24" s="17">
        <f>本体!BB23</f>
        <v>0</v>
      </c>
      <c r="BA24" s="17" t="str">
        <f>本体!BC23</f>
        <v>PerkinElmer社製2480Wizard（2012年4月）</v>
      </c>
      <c r="BB24" s="17" t="str">
        <f>本体!BD23</f>
        <v>GEヘルスケア（現Cytiva）社製FLA7000（2009年12月）</v>
      </c>
      <c r="BC24" s="17">
        <f>本体!BE23</f>
        <v>0</v>
      </c>
      <c r="BD24" s="17">
        <f>本体!BF23</f>
        <v>0</v>
      </c>
      <c r="BE24" s="17">
        <f>本体!BG23</f>
        <v>0</v>
      </c>
      <c r="BF24" s="17" t="str">
        <f>本体!BH23</f>
        <v>X線回折装置;メスバウアー分光装置;捕集装置（ダストサンプラー、捕集装置等）;Ge半導体検出器型ガンマ線スペクトル測定装置（オートサンプルチェンジャー付）、NaI検出器型ガンマ線スペクトル測定装置</v>
      </c>
      <c r="BG24" s="17" t="str">
        <f>本体!BI23</f>
        <v>可能</v>
      </c>
      <c r="BH24" s="17">
        <f>本体!BJ23</f>
        <v>0</v>
      </c>
      <c r="BI24" s="17" t="str">
        <f>本体!BK23</f>
        <v>まずはメール（及び電話）で問合せから</v>
      </c>
      <c r="BJ24" s="17" t="str">
        <f>本体!BL23</f>
        <v>受託研究時など、内容によっては一時立ち入りにて対応する</v>
      </c>
      <c r="BK24" s="17" t="str">
        <f>本体!BM23</f>
        <v>受け入れ先の施設で新たに個人被ばく線量計を用意し管理する</v>
      </c>
      <c r="BL24" s="17" t="str">
        <f>本体!BN23</f>
        <v>自身の所属・雇用元等で事前に受診することが必要（検診記録の提出が必須）</v>
      </c>
      <c r="BM24" s="17" t="str">
        <f>本体!CE23</f>
        <v>年2回、5月と11月</v>
      </c>
      <c r="BN24" s="17" t="str">
        <f>本体!CB23</f>
        <v>学外で教育訓練を受講している場合、その内容に問題が無ければ予防規程等の一部を除き、受講を免除する。</v>
      </c>
      <c r="BO24" s="17" t="str">
        <f>本体!CC23</f>
        <v>項目によって、対面とeラーニングを併用</v>
      </c>
      <c r="BP24" s="17" t="str">
        <f>本体!CD23</f>
        <v>例年5月頃</v>
      </c>
      <c r="BQ24" s="17" t="str">
        <f>本体!BT23</f>
        <v>△（応相談）</v>
      </c>
      <c r="BR24" s="17" t="str">
        <f>本体!BU23</f>
        <v>△（応相談）</v>
      </c>
      <c r="BS24" s="17" t="str">
        <f>本体!BV23</f>
        <v>〇</v>
      </c>
      <c r="BT24" s="17" t="str">
        <f>本体!BW23</f>
        <v>×</v>
      </c>
      <c r="BU24" s="17" t="str">
        <f>本体!BZ23</f>
        <v>△（応相談）</v>
      </c>
      <c r="BV24" s="17" t="str">
        <f>本体!BS23</f>
        <v>放射線安全管理スタッフ;一般的な実験装置の相談スタッフ;実験に関する相談員</v>
      </c>
      <c r="BW24" s="17">
        <f>本体!BO23</f>
        <v>0</v>
      </c>
      <c r="BX24" s="17" t="str">
        <f>本体!BP23</f>
        <v>施設登録費：なし、施設利用費：使用面積に応じて1,700〜2,800円/月</v>
      </c>
      <c r="BY24" s="17" t="str">
        <f>本体!BQ23</f>
        <v>施設登録費：なし、施設利用費：本学不動産管理規定に従う</v>
      </c>
      <c r="BZ24" s="17" t="str">
        <f>本体!BX23</f>
        <v>×</v>
      </c>
      <c r="CA24" s="17" t="str">
        <f>本体!BY23</f>
        <v>〇</v>
      </c>
      <c r="CB24" s="17" t="str">
        <f>本体!BR23</f>
        <v>平日は終日利用可。土日祝日の利用は、その都度申請を提出。</v>
      </c>
      <c r="CC24" s="17" t="str">
        <f>本体!CA23</f>
        <v>×</v>
      </c>
      <c r="CD24" s="17" t="str">
        <f>本体!CG23</f>
        <v>鹿児島大学研究推進機構研究支援センターアイソトープ実験施設</v>
      </c>
      <c r="CE24" s="17" t="str">
        <f>本体!CH23</f>
        <v>099-285-8740</v>
      </c>
      <c r="CF24" s="30" t="str">
        <f>本体!CI23</f>
        <v>isotope@kuas.kagoshima-u.ac.jp</v>
      </c>
    </row>
    <row r="25" spans="2:84" ht="168.75">
      <c r="B25" s="29" t="str">
        <f>本体!C24</f>
        <v>産業医科大学</v>
      </c>
      <c r="C25" s="17" t="str">
        <f>本体!D24</f>
        <v>アイソトープ研究センター</v>
      </c>
      <c r="D25" s="17" t="str">
        <f>本体!E24</f>
        <v>https://www.uoeh-u.ac.jp/kouza/ricenter/intro_j.html</v>
      </c>
      <c r="E25" s="17" t="str">
        <f>本体!G24</f>
        <v>放射線化学;薬学;基礎医学;臨床医学;腫瘍学;脳神経科学;基礎生物学</v>
      </c>
      <c r="F25" s="17" t="str">
        <f>本体!H24</f>
        <v>医学・薬学利用;検出機器関連における利用;放射線管理</v>
      </c>
      <c r="G25" s="17" t="str">
        <f>本体!I24</f>
        <v>細胞実験;動物実験;化学実験</v>
      </c>
      <c r="H25" s="17" t="str">
        <f>本体!J24</f>
        <v>1GBq以上</v>
      </c>
      <c r="I25" s="17">
        <f>本体!K24</f>
        <v>0</v>
      </c>
      <c r="J25" s="17" t="str">
        <f>本体!L24</f>
        <v>100-1GBq</v>
      </c>
      <c r="K25" s="17">
        <f>本体!M24</f>
        <v>0</v>
      </c>
      <c r="L25" s="17">
        <f>本体!N24</f>
        <v>0</v>
      </c>
      <c r="M25" s="17" t="str">
        <f>本体!O24</f>
        <v>10-100MBq</v>
      </c>
      <c r="N25" s="17" t="str">
        <f>本体!P24</f>
        <v>100-1GBq</v>
      </c>
      <c r="O25" s="17" t="str">
        <f>本体!Q24</f>
        <v>100-1GBq</v>
      </c>
      <c r="P25" s="17" t="str">
        <f>本体!R24</f>
        <v>100-1GBq</v>
      </c>
      <c r="Q25" s="17">
        <f>本体!S24</f>
        <v>0</v>
      </c>
      <c r="R25" s="17" t="str">
        <f>本体!T24</f>
        <v>100-1GBq</v>
      </c>
      <c r="S25" s="17" t="str">
        <f>本体!U24</f>
        <v>100-1GBq</v>
      </c>
      <c r="T25" s="17" t="str">
        <f>本体!V24</f>
        <v>1-10MBq</v>
      </c>
      <c r="U25" s="17">
        <f>本体!W24</f>
        <v>0</v>
      </c>
      <c r="V25" s="17">
        <f>本体!X24</f>
        <v>0</v>
      </c>
      <c r="W25" s="17">
        <f>本体!Y24</f>
        <v>0</v>
      </c>
      <c r="X25" s="17" t="str">
        <f>本体!Z24</f>
        <v>1-10MBq</v>
      </c>
      <c r="Y25" s="17" t="str">
        <f>本体!AA24</f>
        <v>10-100MBq</v>
      </c>
      <c r="Z25" s="17">
        <f>本体!AB24</f>
        <v>0</v>
      </c>
      <c r="AA25" s="17">
        <f>本体!AC24</f>
        <v>0</v>
      </c>
      <c r="AB25" s="17">
        <f>本体!AD24</f>
        <v>0</v>
      </c>
      <c r="AC25" s="17">
        <f>本体!AE24</f>
        <v>0</v>
      </c>
      <c r="AD25" s="17">
        <f>本体!AF24</f>
        <v>0</v>
      </c>
      <c r="AE25" s="17">
        <f>本体!AG24</f>
        <v>0</v>
      </c>
      <c r="AF25" s="17">
        <f>本体!AH24</f>
        <v>0</v>
      </c>
      <c r="AG25" s="17">
        <f>本体!AI24</f>
        <v>0</v>
      </c>
      <c r="AH25" s="17">
        <f>本体!AJ24</f>
        <v>0</v>
      </c>
      <c r="AI25" s="17" t="str">
        <f>本体!AK24</f>
        <v>100-1GBq</v>
      </c>
      <c r="AJ25" s="17" t="str">
        <f>本体!AL24</f>
        <v>100-1GBq</v>
      </c>
      <c r="AK25" s="17">
        <f>本体!AM24</f>
        <v>0</v>
      </c>
      <c r="AL25" s="17" t="str">
        <f>本体!AN24</f>
        <v>10-100MBq</v>
      </c>
      <c r="AM25" s="17">
        <f>本体!AO24</f>
        <v>0</v>
      </c>
      <c r="AN25" s="17">
        <f>本体!AP24</f>
        <v>0</v>
      </c>
      <c r="AO25" s="17">
        <f>本体!AQ24</f>
        <v>0</v>
      </c>
      <c r="AP25" s="17">
        <f>本体!AR24</f>
        <v>0</v>
      </c>
      <c r="AQ25" s="17">
        <f>本体!AS24</f>
        <v>0</v>
      </c>
      <c r="AR25" s="17">
        <f>本体!AT24</f>
        <v>0</v>
      </c>
      <c r="AS25" s="17">
        <f>本体!AU24</f>
        <v>0</v>
      </c>
      <c r="AT25" s="17">
        <f>本体!AV24</f>
        <v>0</v>
      </c>
      <c r="AU25" s="17">
        <f>本体!AW24</f>
        <v>0</v>
      </c>
      <c r="AV25" s="17">
        <f>本体!AX24</f>
        <v>0</v>
      </c>
      <c r="AW25" s="17">
        <f>本体!AY24</f>
        <v>0</v>
      </c>
      <c r="AX25" s="17" t="str">
        <f>本体!AZ24</f>
        <v>γ線用計測装置（Ｇｅ半導体検出器）</v>
      </c>
      <c r="AY25" s="17" t="str">
        <f>本体!BA24</f>
        <v>AccuFLEX LSC-8000（日立アロカメディカル）、2015年度</v>
      </c>
      <c r="AZ25" s="17" t="str">
        <f>本体!BB24</f>
        <v>MicroBetaⅡ（パーキンエルマ・ジャパン）、2021年度</v>
      </c>
      <c r="BA25" s="17" t="str">
        <f>本体!BC24</f>
        <v>ARC-8001（日立アロカメディカル）、2015年度</v>
      </c>
      <c r="BB25" s="17" t="str">
        <f>本体!BD24</f>
        <v>Amersham Typhoon scanner IPシステム（GEヘルスケア　ジャパン）、2016年度</v>
      </c>
      <c r="BC25" s="17">
        <f>本体!BE24</f>
        <v>0</v>
      </c>
      <c r="BD25" s="17">
        <f>本体!BF24</f>
        <v>0</v>
      </c>
      <c r="BE25" s="17">
        <f>本体!BG24</f>
        <v>0</v>
      </c>
      <c r="BF25" s="17" t="str">
        <f>本体!BH24</f>
        <v>顕微鏡（蛍光実体顕微鏡等）;細胞培養装置;PCRシステム;捕集装置（ダストサンプラー）;分光光度計（吸光度計）</v>
      </c>
      <c r="BG25" s="17" t="str">
        <f>本体!BI24</f>
        <v>何らかの条件を満たせば可能</v>
      </c>
      <c r="BH25" s="17" t="str">
        <f>本体!BJ24</f>
        <v>北九州市内の大学の研究者、産業医大の卒業生のみ可</v>
      </c>
      <c r="BI25" s="17" t="str">
        <f>本体!BK24</f>
        <v>まずはメール（及び電話）で問合せから</v>
      </c>
      <c r="BJ25" s="17" t="str">
        <f>本体!BL24</f>
        <v>受け入れる際は従事者登録が必須（過去の被ばく記録がある場合、所属施設から記録を取り寄せる必要有）</v>
      </c>
      <c r="BK25" s="17" t="str">
        <f>本体!BM24</f>
        <v>受け入れ先の施設で新たに個人被ばく線量計を用意し管理する</v>
      </c>
      <c r="BL25" s="17" t="str">
        <f>本体!BN24</f>
        <v>受け入れ先で受診が必要（但し、血液検査結果は雇用元等のデータを利用可能。）</v>
      </c>
      <c r="BM25" s="17" t="str">
        <f>本体!CE24</f>
        <v>学内者（誕生月）、学外者（4月）</v>
      </c>
      <c r="BN25" s="17" t="str">
        <f>本体!CB24</f>
        <v>学外で教育訓練を受講している場合、その内容に問題が無ければ予防規程を除き、一部または全部の受講を免除する。</v>
      </c>
      <c r="BO25" s="17" t="str">
        <f>本体!CC24</f>
        <v>全て対面</v>
      </c>
      <c r="BP25" s="17" t="str">
        <f>本体!CD24</f>
        <v>新規教育訓練4月、8月、12月　　再教育訓練８月</v>
      </c>
      <c r="BQ25" s="17" t="str">
        <f>本体!BT24</f>
        <v>〇</v>
      </c>
      <c r="BR25" s="17" t="str">
        <f>本体!BU24</f>
        <v>△（応相談）</v>
      </c>
      <c r="BS25" s="17" t="str">
        <f>本体!BV24</f>
        <v>×</v>
      </c>
      <c r="BT25" s="17" t="str">
        <f>本体!BW24</f>
        <v>×</v>
      </c>
      <c r="BU25" s="17" t="str">
        <f>本体!BZ24</f>
        <v>×</v>
      </c>
      <c r="BV25" s="17" t="str">
        <f>本体!BS24</f>
        <v>放射線安全管理スタッフ</v>
      </c>
      <c r="BW25" s="17">
        <f>本体!BO24</f>
        <v>0</v>
      </c>
      <c r="BX25" s="17" t="str">
        <f>本体!BP24</f>
        <v>施設登録費12,000円/年、RI使用料（出庫あたり）3,000円/回、照射装置利用料500円/日</v>
      </c>
      <c r="BY25" s="17" t="str">
        <f>本体!BQ24</f>
        <v>施設登録費15,000円/年、RI使用料（出庫あたり）3,000円/回、
実験室利用料3,000円/月、照射装置利用料2,000円/日</v>
      </c>
      <c r="BZ25" s="17" t="str">
        <f>本体!BX24</f>
        <v>〇</v>
      </c>
      <c r="CA25" s="17" t="str">
        <f>本体!BY24</f>
        <v>〇</v>
      </c>
      <c r="CB25" s="17" t="str">
        <f>本体!BR24</f>
        <v>24時間（但し、学外者は平日の9:00〜17:00）</v>
      </c>
      <c r="CC25" s="17" t="str">
        <f>本体!CA24</f>
        <v>〇</v>
      </c>
      <c r="CD25" s="17" t="str">
        <f>本体!CG24</f>
        <v>産業医科大学アイソトープ研究センター</v>
      </c>
      <c r="CE25" s="17" t="str">
        <f>本体!CH24</f>
        <v>093-691-7410</v>
      </c>
      <c r="CF25" s="30" t="str">
        <f>本体!CI24</f>
        <v>j-rrriii@mbox.med.uoeh-u.ac.jp</v>
      </c>
    </row>
    <row r="26" spans="2:84" ht="168.75">
      <c r="B26" s="29" t="str">
        <f>本体!C25</f>
        <v>東京大学</v>
      </c>
      <c r="C26" s="17" t="str">
        <f>本体!D25</f>
        <v>東京大学農学生命科学研究科　アイソトープ農学教育研究施設</v>
      </c>
      <c r="D26" s="17" t="str">
        <f>本体!E25</f>
        <v>http://webpark1374.sakura.ne.jp/</v>
      </c>
      <c r="E26" s="17" t="str">
        <f>本体!G25</f>
        <v>農学</v>
      </c>
      <c r="F26" s="17" t="str">
        <f>本体!H25</f>
        <v>生物学・農学利用</v>
      </c>
      <c r="G26" s="17" t="str">
        <f>本体!I25</f>
        <v>細胞実験;化学実験</v>
      </c>
      <c r="H26" s="17" t="str">
        <f>本体!J25</f>
        <v>1GBq以上</v>
      </c>
      <c r="I26" s="17">
        <f>本体!K25</f>
        <v>0</v>
      </c>
      <c r="J26" s="17" t="str">
        <f>本体!L25</f>
        <v>1GBq以上</v>
      </c>
      <c r="K26" s="17">
        <f>本体!M25</f>
        <v>0</v>
      </c>
      <c r="L26" s="17">
        <f>本体!N25</f>
        <v>0</v>
      </c>
      <c r="M26" s="17" t="str">
        <f>本体!O25</f>
        <v>1-10MBq</v>
      </c>
      <c r="N26" s="17" t="str">
        <f>本体!P25</f>
        <v>100-1GBq</v>
      </c>
      <c r="O26" s="17" t="str">
        <f>本体!Q25</f>
        <v>10-100MBq</v>
      </c>
      <c r="P26" s="17" t="str">
        <f>本体!R25</f>
        <v>10-100MBq</v>
      </c>
      <c r="Q26" s="17" t="str">
        <f>本体!S25</f>
        <v>1-10MBq</v>
      </c>
      <c r="R26" s="17" t="str">
        <f>本体!T25</f>
        <v>10-100MBq</v>
      </c>
      <c r="S26" s="17" t="str">
        <f>本体!U25</f>
        <v>1-10MBq</v>
      </c>
      <c r="T26" s="17" t="str">
        <f>本体!V25</f>
        <v>1-10MBq</v>
      </c>
      <c r="U26" s="17" t="str">
        <f>本体!W25</f>
        <v>10-100MBq</v>
      </c>
      <c r="V26" s="17" t="str">
        <f>本体!X25</f>
        <v>1MBq以下</v>
      </c>
      <c r="W26" s="17" t="str">
        <f>本体!Y25</f>
        <v>10-100MBq</v>
      </c>
      <c r="X26" s="17" t="str">
        <f>本体!Z25</f>
        <v>10-100MBq</v>
      </c>
      <c r="Y26" s="17">
        <f>本体!AA25</f>
        <v>0</v>
      </c>
      <c r="Z26" s="17">
        <f>本体!AB25</f>
        <v>0</v>
      </c>
      <c r="AA26" s="17">
        <f>本体!AC25</f>
        <v>0</v>
      </c>
      <c r="AB26" s="17">
        <f>本体!AD25</f>
        <v>0</v>
      </c>
      <c r="AC26" s="17">
        <f>本体!AE25</f>
        <v>0</v>
      </c>
      <c r="AD26" s="17" t="str">
        <f>本体!AF25</f>
        <v>1MBq以下</v>
      </c>
      <c r="AE26" s="17">
        <f>本体!AG25</f>
        <v>0</v>
      </c>
      <c r="AF26" s="17">
        <f>本体!AH25</f>
        <v>0</v>
      </c>
      <c r="AG26" s="17">
        <f>本体!AI25</f>
        <v>0</v>
      </c>
      <c r="AH26" s="17">
        <f>本体!AJ25</f>
        <v>0</v>
      </c>
      <c r="AI26" s="17" t="str">
        <f>本体!AK25</f>
        <v>10-100MBq</v>
      </c>
      <c r="AJ26" s="17" t="str">
        <f>本体!AL25</f>
        <v>10-100MBq</v>
      </c>
      <c r="AK26" s="17">
        <f>本体!AM25</f>
        <v>0</v>
      </c>
      <c r="AL26" s="17" t="str">
        <f>本体!AN25</f>
        <v>1-10MBq</v>
      </c>
      <c r="AM26" s="17">
        <f>本体!AO25</f>
        <v>0</v>
      </c>
      <c r="AN26" s="17">
        <f>本体!AP25</f>
        <v>0</v>
      </c>
      <c r="AO26" s="17">
        <f>本体!AQ25</f>
        <v>0</v>
      </c>
      <c r="AP26" s="17">
        <f>本体!AR25</f>
        <v>0</v>
      </c>
      <c r="AQ26" s="17" t="str">
        <f>本体!AS25</f>
        <v>1MBq以下</v>
      </c>
      <c r="AR26" s="17">
        <f>本体!AT25</f>
        <v>0</v>
      </c>
      <c r="AS26" s="17">
        <f>本体!AU25</f>
        <v>0</v>
      </c>
      <c r="AT26" s="17">
        <f>本体!AV25</f>
        <v>0</v>
      </c>
      <c r="AU26" s="17">
        <f>本体!AW25</f>
        <v>0</v>
      </c>
      <c r="AV26" s="17">
        <f>本体!AX25</f>
        <v>0</v>
      </c>
      <c r="AW26" s="17">
        <f>本体!AY25</f>
        <v>0</v>
      </c>
      <c r="AX26" s="17" t="str">
        <f>本体!AZ25</f>
        <v>β線用計測装置（スペクトロメータ含む）;γ線用計測装置（スペクトロメータ含む）</v>
      </c>
      <c r="AY26" s="17" t="str">
        <f>本体!BA25</f>
        <v>　PerkinElmer	Tri-carb 4810TR</v>
      </c>
      <c r="AZ26" s="17" t="str">
        <f>本体!BB25</f>
        <v>　PerkinElmer	2450 マイクロプレートカウンタ</v>
      </c>
      <c r="BA26" s="17" t="str">
        <f>本体!BC25</f>
        <v>PerkinElmer WIZARD2480</v>
      </c>
      <c r="BB26" s="17" t="str">
        <f>本体!BD25</f>
        <v>Amersham Typhoon scanner</v>
      </c>
      <c r="BC26" s="17">
        <f>本体!BE25</f>
        <v>0</v>
      </c>
      <c r="BD26" s="17">
        <f>本体!BF25</f>
        <v>0</v>
      </c>
      <c r="BE26" s="17">
        <f>本体!BG25</f>
        <v>0</v>
      </c>
      <c r="BF26" s="17">
        <f>本体!BH25</f>
        <v>0</v>
      </c>
      <c r="BG26" s="17" t="str">
        <f>本体!BI25</f>
        <v>可　（上限 20名/年）</v>
      </c>
      <c r="BH26" s="17">
        <f>本体!BJ25</f>
        <v>0</v>
      </c>
      <c r="BI26" s="17">
        <f>本体!BK25</f>
        <v>0</v>
      </c>
      <c r="BJ26" s="17">
        <f>本体!BL25</f>
        <v>0</v>
      </c>
      <c r="BK26" s="17">
        <f>本体!BM25</f>
        <v>0</v>
      </c>
      <c r="BL26" s="17">
        <f>本体!BN25</f>
        <v>0</v>
      </c>
      <c r="BM26" s="17" t="str">
        <f>本体!CE25</f>
        <v>年数回（学内者のみ受診可能）</v>
      </c>
      <c r="BN26" s="17" t="str">
        <f>本体!CB25</f>
        <v>学外で教育訓練を受講している場合、その内容に問題が無ければ予防規程等の一部を除き、受講を免除する。</v>
      </c>
      <c r="BO26" s="17" t="str">
        <f>本体!CC25</f>
        <v>項目によって、対面とeラーニングを併用</v>
      </c>
      <c r="BP26" s="17" t="str">
        <f>本体!CD25</f>
        <v>年数回</v>
      </c>
      <c r="BQ26" s="17" t="str">
        <f>本体!BT25</f>
        <v>×</v>
      </c>
      <c r="BR26" s="17" t="str">
        <f>本体!BU25</f>
        <v>×</v>
      </c>
      <c r="BS26" s="17" t="str">
        <f>本体!BV25</f>
        <v>〇</v>
      </c>
      <c r="BT26" s="17" t="str">
        <f>本体!BW25</f>
        <v>×</v>
      </c>
      <c r="BU26" s="17" t="str">
        <f>本体!BZ25</f>
        <v>△（応相談）</v>
      </c>
      <c r="BV26" s="17" t="str">
        <f>本体!BS25</f>
        <v>放射線安全管理スタッフ</v>
      </c>
      <c r="BW26" s="17">
        <f>本体!BO25</f>
        <v>0</v>
      </c>
      <c r="BX26" s="17">
        <f>本体!BP25</f>
        <v>0</v>
      </c>
      <c r="BY26" s="17" t="str">
        <f>本体!BQ25</f>
        <v>施設利用料は利用期間に応じて変動。（要問合せ）</v>
      </c>
      <c r="BZ26" s="17" t="str">
        <f>本体!BX25</f>
        <v>×</v>
      </c>
      <c r="CA26" s="17" t="str">
        <f>本体!BY25</f>
        <v>〇</v>
      </c>
      <c r="CB26" s="17">
        <f>本体!BR25</f>
        <v>0</v>
      </c>
      <c r="CC26" s="17" t="str">
        <f>本体!CA25</f>
        <v>×</v>
      </c>
      <c r="CD26" s="17" t="str">
        <f>本体!CG25</f>
        <v>東京大学農学生命科学研究科　アイソトープ農学教育研究施設</v>
      </c>
      <c r="CE26" s="17" t="str">
        <f>本体!CH25</f>
        <v>03-5841-1111</v>
      </c>
      <c r="CF26" s="30" t="str">
        <f>本体!CI25</f>
        <v>kanri@ri.a.u-tokyo.ac.jp</v>
      </c>
    </row>
    <row r="27" spans="2:84" ht="187.5">
      <c r="B27" s="29" t="str">
        <f>本体!C26</f>
        <v>東邦大学</v>
      </c>
      <c r="C27" s="17" t="str">
        <f>本体!D26</f>
        <v>東邦大学理学部RI実験室</v>
      </c>
      <c r="D27" s="17" t="str">
        <f>本体!E26</f>
        <v>https://www.toho-u.ac.jp/</v>
      </c>
      <c r="E27" s="17" t="str">
        <f>本体!G26</f>
        <v>放射線化学;基礎医学;脳神経科学;生物科学;基礎生物学;原子核物理学</v>
      </c>
      <c r="F27" s="17" t="str">
        <f>本体!H26</f>
        <v>医学・薬学利用;生物学・農学利用;化学利用;物性利用</v>
      </c>
      <c r="G27" s="17" t="str">
        <f>本体!I26</f>
        <v>細胞実験;化学実験</v>
      </c>
      <c r="H27" s="17" t="str">
        <f>本体!J26</f>
        <v>10-100MBq</v>
      </c>
      <c r="I27" s="17">
        <f>本体!K26</f>
        <v>0</v>
      </c>
      <c r="J27" s="17" t="str">
        <f>本体!L26</f>
        <v>1-10MBq</v>
      </c>
      <c r="K27" s="17">
        <f>本体!M26</f>
        <v>0</v>
      </c>
      <c r="L27" s="17">
        <f>本体!N26</f>
        <v>0</v>
      </c>
      <c r="M27" s="17" t="str">
        <f>本体!O26</f>
        <v>1MBq以下</v>
      </c>
      <c r="N27" s="17" t="str">
        <f>本体!P26</f>
        <v>10-100MBq</v>
      </c>
      <c r="O27" s="17" t="str">
        <f>本体!Q26</f>
        <v>10-100MBq</v>
      </c>
      <c r="P27" s="17" t="str">
        <f>本体!R26</f>
        <v>10-100MBq</v>
      </c>
      <c r="Q27" s="17">
        <f>本体!S26</f>
        <v>0</v>
      </c>
      <c r="R27" s="17" t="str">
        <f>本体!T26</f>
        <v>1MBq以下</v>
      </c>
      <c r="S27" s="17" t="str">
        <f>本体!U26</f>
        <v>10-100MBq</v>
      </c>
      <c r="T27" s="17">
        <f>本体!V26</f>
        <v>0</v>
      </c>
      <c r="U27" s="17" t="str">
        <f>本体!W26</f>
        <v>10-100MBq</v>
      </c>
      <c r="V27" s="17">
        <f>本体!X26</f>
        <v>0</v>
      </c>
      <c r="W27" s="17">
        <f>本体!Y26</f>
        <v>0</v>
      </c>
      <c r="X27" s="17">
        <f>本体!Z26</f>
        <v>0</v>
      </c>
      <c r="Y27" s="17">
        <f>本体!AA26</f>
        <v>0</v>
      </c>
      <c r="Z27" s="17">
        <f>本体!AB26</f>
        <v>0</v>
      </c>
      <c r="AA27" s="17">
        <f>本体!AC26</f>
        <v>0</v>
      </c>
      <c r="AB27" s="17">
        <f>本体!AD26</f>
        <v>0</v>
      </c>
      <c r="AC27" s="17">
        <f>本体!AE26</f>
        <v>0</v>
      </c>
      <c r="AD27" s="17" t="str">
        <f>本体!AF26</f>
        <v>10-100MBq</v>
      </c>
      <c r="AE27" s="17">
        <f>本体!AG26</f>
        <v>0</v>
      </c>
      <c r="AF27" s="17">
        <f>本体!AH26</f>
        <v>0</v>
      </c>
      <c r="AG27" s="17">
        <f>本体!AI26</f>
        <v>0</v>
      </c>
      <c r="AH27" s="17">
        <f>本体!AJ26</f>
        <v>0</v>
      </c>
      <c r="AI27" s="17" t="str">
        <f>本体!AK26</f>
        <v>1-10MBq</v>
      </c>
      <c r="AJ27" s="17" t="str">
        <f>本体!AL26</f>
        <v>1-10MBq</v>
      </c>
      <c r="AK27" s="17">
        <f>本体!AM26</f>
        <v>0</v>
      </c>
      <c r="AL27" s="17" t="str">
        <f>本体!AN26</f>
        <v>1-10MBq</v>
      </c>
      <c r="AM27" s="17">
        <f>本体!AO26</f>
        <v>0</v>
      </c>
      <c r="AN27" s="17">
        <f>本体!AP26</f>
        <v>0</v>
      </c>
      <c r="AO27" s="17">
        <f>本体!AQ26</f>
        <v>0</v>
      </c>
      <c r="AP27" s="17">
        <f>本体!AR26</f>
        <v>0</v>
      </c>
      <c r="AQ27" s="17">
        <f>本体!AS26</f>
        <v>0</v>
      </c>
      <c r="AR27" s="17">
        <f>本体!AT26</f>
        <v>0</v>
      </c>
      <c r="AS27" s="17">
        <f>本体!AU26</f>
        <v>0</v>
      </c>
      <c r="AT27" s="17">
        <f>本体!AV26</f>
        <v>0</v>
      </c>
      <c r="AU27" s="17">
        <f>本体!AW26</f>
        <v>0</v>
      </c>
      <c r="AV27" s="17">
        <f>本体!AX26</f>
        <v>0</v>
      </c>
      <c r="AW27" s="17">
        <f>本体!AY26</f>
        <v>0</v>
      </c>
      <c r="AX27" s="17" t="str">
        <f>本体!AZ26</f>
        <v>α線用計測装置（スペクトロメータ含む）;β線用計測装置（スペクトロメータ含む）;γ線用計測装置（スペクトロメータ含む）</v>
      </c>
      <c r="AY27" s="17" t="str">
        <f>本体!BA26</f>
        <v>パーキンエルマー　Tri-Carb2810TR 2014年</v>
      </c>
      <c r="AZ27" s="17">
        <f>本体!BB26</f>
        <v>0</v>
      </c>
      <c r="BA27" s="17" t="str">
        <f>本体!BC26</f>
        <v>アロカ　ARC-370M 2003年</v>
      </c>
      <c r="BB27" s="17" t="str">
        <f>本体!BD26</f>
        <v>富士フィルム　FLA-7000  2008年</v>
      </c>
      <c r="BC27" s="17" t="str">
        <f>本体!BE26</f>
        <v>Hidex社製　トライアスラーLSC 2009年、トライアスラーγ線測定 2012年</v>
      </c>
      <c r="BD27" s="17">
        <f>本体!BF26</f>
        <v>0</v>
      </c>
      <c r="BE27" s="17">
        <f>本体!BG26</f>
        <v>0</v>
      </c>
      <c r="BF27" s="17" t="str">
        <f>本体!BH26</f>
        <v>メスバウアー分光装置;細胞培養装置</v>
      </c>
      <c r="BG27" s="17" t="str">
        <f>本体!BI26</f>
        <v>何らかの条件を満たせば可能</v>
      </c>
      <c r="BH27" s="17" t="str">
        <f>本体!BJ26</f>
        <v>東邦大学理学部に身分を有することが必要</v>
      </c>
      <c r="BI27" s="17" t="str">
        <f>本体!BK26</f>
        <v>まずはメール（及び電話）で問合せから</v>
      </c>
      <c r="BJ27" s="17" t="str">
        <f>本体!BL26</f>
        <v>受け入れる際は従事者登録が必須（過去の被ばく記録がある場合、所属施設から記録を取り寄せる必要有）</v>
      </c>
      <c r="BK27" s="17" t="str">
        <f>本体!BM26</f>
        <v>受け入れ先の施設で新たに個人被ばく線量計を用意し管理する</v>
      </c>
      <c r="BL27" s="17" t="str">
        <f>本体!BN26</f>
        <v>受け入れ先で受診が可能</v>
      </c>
      <c r="BM27" s="17" t="str">
        <f>本体!CE26</f>
        <v>年2回</v>
      </c>
      <c r="BN27" s="17" t="str">
        <f>本体!CB26</f>
        <v>学外で教育訓練を受講している場合、その内容に問題が無ければ予防規程等の一部を除き、受講を免除する。</v>
      </c>
      <c r="BO27" s="17" t="str">
        <f>本体!CC26</f>
        <v>検討中</v>
      </c>
      <c r="BP27" s="17" t="str">
        <f>本体!CD26</f>
        <v>随時</v>
      </c>
      <c r="BQ27" s="17" t="str">
        <f>本体!BT26</f>
        <v>×</v>
      </c>
      <c r="BR27" s="17" t="str">
        <f>本体!BU26</f>
        <v>×</v>
      </c>
      <c r="BS27" s="17" t="str">
        <f>本体!BV26</f>
        <v>〇</v>
      </c>
      <c r="BT27" s="17" t="str">
        <f>本体!BW26</f>
        <v>×</v>
      </c>
      <c r="BU27" s="17" t="str">
        <f>本体!BZ26</f>
        <v>×</v>
      </c>
      <c r="BV27" s="17" t="str">
        <f>本体!BS26</f>
        <v>放射線安全管理スタッフ</v>
      </c>
      <c r="BW27" s="17">
        <f>本体!BO26</f>
        <v>0</v>
      </c>
      <c r="BX27" s="17">
        <f>本体!BP26</f>
        <v>0</v>
      </c>
      <c r="BY27" s="17">
        <f>本体!BQ26</f>
        <v>0</v>
      </c>
      <c r="BZ27" s="17" t="str">
        <f>本体!BX26</f>
        <v>×</v>
      </c>
      <c r="CA27" s="17" t="str">
        <f>本体!BY26</f>
        <v>×</v>
      </c>
      <c r="CB27" s="17" t="str">
        <f>本体!BR26</f>
        <v>平ジルの9時～17時、土曜日の9時～14時</v>
      </c>
      <c r="CC27" s="17" t="str">
        <f>本体!CA26</f>
        <v>×</v>
      </c>
      <c r="CD27" s="17" t="str">
        <f>本体!CG26</f>
        <v>東邦大学理学部放射線管理委員会</v>
      </c>
      <c r="CE27" s="17" t="str">
        <f>本体!CH26</f>
        <v>047-472-1709</v>
      </c>
      <c r="CF27" s="30" t="str">
        <f>本体!CI26</f>
        <v>masaki.sone@sci.toho-u.ac.jp</v>
      </c>
    </row>
    <row r="28" spans="2:84" ht="281.25">
      <c r="B28" s="29" t="str">
        <f>本体!C27</f>
        <v>筑波大学</v>
      </c>
      <c r="C28" s="17" t="str">
        <f>本体!D27</f>
        <v>アイソトープ環境動態研究センター</v>
      </c>
      <c r="D28" s="17" t="str">
        <f>本体!E27</f>
        <v>http://www.ied.tsukuba.ac.jp/</v>
      </c>
      <c r="E28" s="17" t="str">
        <f>本体!G27</f>
        <v>生物科学;基礎生物学;農学;物理化学;環境化学;応用物理学、放射化学</v>
      </c>
      <c r="F28" s="17" t="str">
        <f>本体!H27</f>
        <v>理科学研究</v>
      </c>
      <c r="G28" s="17" t="str">
        <f>本体!I27</f>
        <v>細胞実験;化学実験</v>
      </c>
      <c r="H28" s="17" t="str">
        <f>本体!J27</f>
        <v>1-10MBq</v>
      </c>
      <c r="I28" s="17">
        <f>本体!K27</f>
        <v>0</v>
      </c>
      <c r="J28" s="17" t="str">
        <f>本体!L27</f>
        <v>1-10MBq</v>
      </c>
      <c r="K28" s="17">
        <f>本体!M27</f>
        <v>0</v>
      </c>
      <c r="L28" s="17">
        <f>本体!N27</f>
        <v>0</v>
      </c>
      <c r="M28" s="17" t="str">
        <f>本体!O27</f>
        <v>1MBq以下</v>
      </c>
      <c r="N28" s="17" t="str">
        <f>本体!P27</f>
        <v>1-10MBq</v>
      </c>
      <c r="O28" s="17" t="str">
        <f>本体!Q27</f>
        <v>1-10MBq</v>
      </c>
      <c r="P28" s="17" t="str">
        <f>本体!R27</f>
        <v>1-10MBq</v>
      </c>
      <c r="Q28" s="17" t="str">
        <f>本体!S27</f>
        <v>1MBq以下</v>
      </c>
      <c r="R28" s="17" t="str">
        <f>本体!T27</f>
        <v>1-10MBq</v>
      </c>
      <c r="S28" s="17" t="str">
        <f>本体!U27</f>
        <v>1-10MBq</v>
      </c>
      <c r="T28" s="17" t="str">
        <f>本体!V27</f>
        <v>1MBq以下</v>
      </c>
      <c r="U28" s="17" t="str">
        <f>本体!W27</f>
        <v>1MBq以下</v>
      </c>
      <c r="V28" s="17" t="str">
        <f>本体!X27</f>
        <v>1MBq以下</v>
      </c>
      <c r="W28" s="17">
        <f>本体!Y27</f>
        <v>0</v>
      </c>
      <c r="X28" s="17" t="str">
        <f>本体!Z27</f>
        <v>1-10MBq</v>
      </c>
      <c r="Y28" s="17" t="str">
        <f>本体!AA27</f>
        <v>1MBq以下</v>
      </c>
      <c r="Z28" s="17">
        <f>本体!AB27</f>
        <v>0</v>
      </c>
      <c r="AA28" s="17">
        <f>本体!AC27</f>
        <v>0</v>
      </c>
      <c r="AB28" s="17" t="str">
        <f>本体!AD27</f>
        <v>1MBq以下</v>
      </c>
      <c r="AC28" s="17" t="str">
        <f>本体!AE27</f>
        <v>1MBq以下</v>
      </c>
      <c r="AD28" s="17" t="str">
        <f>本体!AF27</f>
        <v>1MBq以下</v>
      </c>
      <c r="AE28" s="17" t="str">
        <f>本体!AG27</f>
        <v>1-10MBq</v>
      </c>
      <c r="AF28" s="17" t="str">
        <f>本体!AH27</f>
        <v>1MBq以下</v>
      </c>
      <c r="AG28" s="17">
        <f>本体!AI27</f>
        <v>0</v>
      </c>
      <c r="AH28" s="17">
        <f>本体!AJ27</f>
        <v>0</v>
      </c>
      <c r="AI28" s="17" t="str">
        <f>本体!AK27</f>
        <v>1-10MBq</v>
      </c>
      <c r="AJ28" s="17" t="str">
        <f>本体!AL27</f>
        <v>1MBq以下</v>
      </c>
      <c r="AK28" s="17">
        <f>本体!AM27</f>
        <v>0</v>
      </c>
      <c r="AL28" s="17" t="str">
        <f>本体!AN27</f>
        <v>1MBq以下</v>
      </c>
      <c r="AM28" s="17">
        <f>本体!AO27</f>
        <v>0</v>
      </c>
      <c r="AN28" s="17">
        <f>本体!AP27</f>
        <v>0</v>
      </c>
      <c r="AO28" s="17">
        <f>本体!AQ27</f>
        <v>0</v>
      </c>
      <c r="AP28" s="17">
        <f>本体!AR27</f>
        <v>0</v>
      </c>
      <c r="AQ28" s="17">
        <f>本体!AS27</f>
        <v>0</v>
      </c>
      <c r="AR28" s="17">
        <f>本体!AT27</f>
        <v>0</v>
      </c>
      <c r="AS28" s="17">
        <f>本体!AU27</f>
        <v>0</v>
      </c>
      <c r="AT28" s="17">
        <f>本体!AV27</f>
        <v>0</v>
      </c>
      <c r="AU28" s="17">
        <f>本体!AW27</f>
        <v>0</v>
      </c>
      <c r="AV28" s="17">
        <f>本体!AX27</f>
        <v>0</v>
      </c>
      <c r="AW28" s="17">
        <f>本体!AY27</f>
        <v>0</v>
      </c>
      <c r="AX28" s="17" t="str">
        <f>本体!AZ27</f>
        <v>α線用計測装置（スペクトロメータ含む）;β線用計測装置（スペクトロメータ含む）;γ線用計測装置（スペクトロメータ含む）</v>
      </c>
      <c r="AY28" s="17" t="str">
        <f>本体!BA27</f>
        <v>LSC-6000B、2006年</v>
      </c>
      <c r="AZ28" s="17">
        <f>本体!BB27</f>
        <v>0</v>
      </c>
      <c r="BA28" s="17" t="str">
        <f>本体!BC27</f>
        <v>ARC-7001、2009年</v>
      </c>
      <c r="BB28" s="17" t="str">
        <f>本体!BD27</f>
        <v>FLA 9500、2013年　　　　　BAS-1800Ⅱ、2004年</v>
      </c>
      <c r="BC28" s="17">
        <f>本体!BE27</f>
        <v>0</v>
      </c>
      <c r="BD28" s="17">
        <f>本体!BF27</f>
        <v>0</v>
      </c>
      <c r="BE28" s="17">
        <f>本体!BG27</f>
        <v>0</v>
      </c>
      <c r="BF28" s="17" t="str">
        <f>本体!BH27</f>
        <v>顕微鏡（蛍光実体顕微鏡等）;クロマトグラフ（液体・ガスクロマトグラフ質量分析装置等）;捕集装置（ダストサンプラー、捕集装置等）;質量分析イメージング装置（MALDI-TOF/MS等）</v>
      </c>
      <c r="BG28" s="17" t="str">
        <f>本体!BI27</f>
        <v>何らかの条件を満たせば可能</v>
      </c>
      <c r="BH28" s="17" t="str">
        <f>本体!BJ27</f>
        <v>共同研究の契約（受入教員が必要）</v>
      </c>
      <c r="BI28" s="17">
        <f>本体!BK27</f>
        <v>0</v>
      </c>
      <c r="BJ28" s="17" t="str">
        <f>本体!BL27</f>
        <v>受け入れる際は従事者登録が必須（過去の被ばく記録がある場合、所属施設から記録を取り寄せる必要有）</v>
      </c>
      <c r="BK28" s="17" t="str">
        <f>本体!BM27</f>
        <v>利用者の所属元の個人被ばく線量計（ガラスバッチなどの受動式）を持参し、所属元から結果の提供を受ける</v>
      </c>
      <c r="BL28" s="17" t="str">
        <f>本体!BN27</f>
        <v>自身の所属・雇用元等で事前に受診することが必要（検診記録の提出が必須）</v>
      </c>
      <c r="BM28" s="17" t="str">
        <f>本体!CE27</f>
        <v>年2回、6月、11月、大学に身分のある人のみ受診可能</v>
      </c>
      <c r="BN28" s="17" t="str">
        <f>本体!CB27</f>
        <v>学外で教育訓練を受講している場合、その内容に問題が無ければ予防規程等の一部を除き、受講を免除する。</v>
      </c>
      <c r="BO28" s="17" t="str">
        <f>本体!CC27</f>
        <v>オンライン形式</v>
      </c>
      <c r="BP28" s="17" t="str">
        <f>本体!CD27</f>
        <v>5月、7月、11月、3月、ただし予防規程等のみの場合には随時開催</v>
      </c>
      <c r="BQ28" s="17" t="str">
        <f>本体!BT27</f>
        <v>×</v>
      </c>
      <c r="BR28" s="17" t="str">
        <f>本体!BU27</f>
        <v>×</v>
      </c>
      <c r="BS28" s="17" t="str">
        <f>本体!BV27</f>
        <v>〇</v>
      </c>
      <c r="BT28" s="17" t="str">
        <f>本体!BW27</f>
        <v>×</v>
      </c>
      <c r="BU28" s="17" t="str">
        <f>本体!BZ27</f>
        <v>×</v>
      </c>
      <c r="BV28" s="17" t="str">
        <f>本体!BS27</f>
        <v>放射線安全管理スタッフ</v>
      </c>
      <c r="BW28" s="17">
        <f>本体!BO27</f>
        <v>0</v>
      </c>
      <c r="BX28" s="17" t="str">
        <f>本体!BP27</f>
        <v>現在はガラスバッチ代実費のみ</v>
      </c>
      <c r="BY28" s="17" t="str">
        <f>本体!BQ27</f>
        <v>現在はガラスバッチ代実費のみ</v>
      </c>
      <c r="BZ28" s="17" t="str">
        <f>本体!BX27</f>
        <v>△（応相談）</v>
      </c>
      <c r="CA28" s="17" t="str">
        <f>本体!BY27</f>
        <v>〇</v>
      </c>
      <c r="CB28" s="17" t="str">
        <f>本体!BR27</f>
        <v>平日の9：00から17：00</v>
      </c>
      <c r="CC28" s="17" t="str">
        <f>本体!CA27</f>
        <v>×</v>
      </c>
      <c r="CD28" s="17" t="str">
        <f>本体!CG27</f>
        <v>アイソトープ環境動態研究センター・放射線安全管理部</v>
      </c>
      <c r="CE28" s="17" t="str">
        <f>本体!CH27</f>
        <v>029-853-2514</v>
      </c>
      <c r="CF28" s="30" t="str">
        <f>本体!CI27</f>
        <v>rikanri@ied.tsukuba.ac.jp</v>
      </c>
    </row>
    <row r="29" spans="2:84" ht="262.5">
      <c r="B29" s="29" t="str">
        <f>本体!C28</f>
        <v>神戸大学</v>
      </c>
      <c r="C29" s="17" t="str">
        <f>本体!D28</f>
        <v>研究基盤センター</v>
      </c>
      <c r="D29" s="17" t="str">
        <f>本体!E28</f>
        <v>http://www.csrea.kobe-u.ac.jp/index.html</v>
      </c>
      <c r="E29" s="17" t="str">
        <f>本体!G28</f>
        <v>薬学;基礎医学;生物科学;基礎生物学;農学</v>
      </c>
      <c r="F29" s="17" t="str">
        <f>本体!H28</f>
        <v>医学・薬学利用;生物学・農学利用</v>
      </c>
      <c r="G29" s="17" t="str">
        <f>本体!I28</f>
        <v>細胞実験;植物実験</v>
      </c>
      <c r="H29" s="17" t="str">
        <f>本体!J28</f>
        <v>10-100MBq</v>
      </c>
      <c r="I29" s="17">
        <f>本体!K28</f>
        <v>0</v>
      </c>
      <c r="J29" s="17" t="str">
        <f>本体!L28</f>
        <v>10-100MBq</v>
      </c>
      <c r="K29" s="17">
        <f>本体!M28</f>
        <v>0</v>
      </c>
      <c r="L29" s="17">
        <f>本体!N28</f>
        <v>0</v>
      </c>
      <c r="M29" s="17" t="str">
        <f>本体!O28</f>
        <v>1MBq以下</v>
      </c>
      <c r="N29" s="17" t="str">
        <f>本体!P28</f>
        <v>100-1GBq</v>
      </c>
      <c r="O29" s="17" t="str">
        <f>本体!Q28</f>
        <v>10-100MBq</v>
      </c>
      <c r="P29" s="17" t="str">
        <f>本体!R28</f>
        <v>10-100MBq</v>
      </c>
      <c r="Q29" s="17" t="str">
        <f>本体!S28</f>
        <v>1-10MBq</v>
      </c>
      <c r="R29" s="17" t="str">
        <f>本体!T28</f>
        <v>10-100MBq</v>
      </c>
      <c r="S29" s="17" t="str">
        <f>本体!U28</f>
        <v>1-10MBq</v>
      </c>
      <c r="T29" s="17" t="str">
        <f>本体!V28</f>
        <v>1-10MBq</v>
      </c>
      <c r="U29" s="17">
        <f>本体!W28</f>
        <v>0</v>
      </c>
      <c r="V29" s="17">
        <f>本体!X28</f>
        <v>0</v>
      </c>
      <c r="W29" s="17">
        <f>本体!Y28</f>
        <v>0</v>
      </c>
      <c r="X29" s="17" t="str">
        <f>本体!Z28</f>
        <v>1-10MBq</v>
      </c>
      <c r="Y29" s="17">
        <f>本体!AA28</f>
        <v>0</v>
      </c>
      <c r="Z29" s="17">
        <f>本体!AB28</f>
        <v>0</v>
      </c>
      <c r="AA29" s="17">
        <f>本体!AC28</f>
        <v>0</v>
      </c>
      <c r="AB29" s="17">
        <f>本体!AD28</f>
        <v>0</v>
      </c>
      <c r="AC29" s="17">
        <f>本体!AE28</f>
        <v>0</v>
      </c>
      <c r="AD29" s="17">
        <f>本体!AF28</f>
        <v>0</v>
      </c>
      <c r="AE29" s="17">
        <f>本体!AG28</f>
        <v>0</v>
      </c>
      <c r="AF29" s="17">
        <f>本体!AH28</f>
        <v>0</v>
      </c>
      <c r="AG29" s="17">
        <f>本体!AI28</f>
        <v>0</v>
      </c>
      <c r="AH29" s="17">
        <f>本体!AJ28</f>
        <v>0</v>
      </c>
      <c r="AI29" s="17" t="str">
        <f>本体!AK28</f>
        <v>1-10MBq</v>
      </c>
      <c r="AJ29" s="17">
        <f>本体!AL28</f>
        <v>0</v>
      </c>
      <c r="AK29" s="17">
        <f>本体!AM28</f>
        <v>0</v>
      </c>
      <c r="AL29" s="17" t="str">
        <f>本体!AN28</f>
        <v>1-10MBq</v>
      </c>
      <c r="AM29" s="17">
        <f>本体!AO28</f>
        <v>0</v>
      </c>
      <c r="AN29" s="17">
        <f>本体!AP28</f>
        <v>0</v>
      </c>
      <c r="AO29" s="17">
        <f>本体!AQ28</f>
        <v>0</v>
      </c>
      <c r="AP29" s="17">
        <f>本体!AR28</f>
        <v>0</v>
      </c>
      <c r="AQ29" s="17">
        <f>本体!AS28</f>
        <v>0</v>
      </c>
      <c r="AR29" s="17">
        <f>本体!AT28</f>
        <v>0</v>
      </c>
      <c r="AS29" s="17">
        <f>本体!AU28</f>
        <v>0</v>
      </c>
      <c r="AT29" s="17">
        <f>本体!AV28</f>
        <v>0</v>
      </c>
      <c r="AU29" s="17">
        <f>本体!AW28</f>
        <v>0</v>
      </c>
      <c r="AV29" s="17">
        <f>本体!AX28</f>
        <v>0</v>
      </c>
      <c r="AW29" s="17">
        <f>本体!AY28</f>
        <v>0</v>
      </c>
      <c r="AX29" s="17" t="str">
        <f>本体!AZ28</f>
        <v>β線用計測装置（スペクトロメータ含む）;γ線用計測装置（スペクトロメータ含む）</v>
      </c>
      <c r="AY29" s="17" t="str">
        <f>本体!BA28</f>
        <v>ベックマン LS6500（1998年）、アロカ LSC-6101B（2008年）、パーキンエルマー Tri-Carb3110TR（2014年）</v>
      </c>
      <c r="AZ29" s="17">
        <f>本体!BB28</f>
        <v>0</v>
      </c>
      <c r="BA29" s="17" t="str">
        <f>本体!BC28</f>
        <v>パーキンエルマー 2480WIZARD2（2014年）</v>
      </c>
      <c r="BB29" s="17" t="str">
        <f>本体!BD28</f>
        <v>Cytiva（GE）Typhoon FLA 9500（2014年）</v>
      </c>
      <c r="BC29" s="17" t="str">
        <f>本体!BE28</f>
        <v>ゲルマニウム半導体検出器</v>
      </c>
      <c r="BD29" s="17">
        <f>本体!BF28</f>
        <v>0</v>
      </c>
      <c r="BE29" s="17">
        <f>本体!BG28</f>
        <v>0</v>
      </c>
      <c r="BF29" s="17" t="str">
        <f>本体!BH28</f>
        <v>細胞培養装置</v>
      </c>
      <c r="BG29" s="17" t="str">
        <f>本体!BI28</f>
        <v>何らかの条件を満たせば可能</v>
      </c>
      <c r="BH29" s="17" t="str">
        <f>本体!BJ28</f>
        <v>学内の教員との共同研究として利用する場合に利用可（ご相談ください）</v>
      </c>
      <c r="BI29" s="17" t="str">
        <f>本体!BK28</f>
        <v>まずはメール（及び電話）で問合せから</v>
      </c>
      <c r="BJ29" s="17" t="str">
        <f>本体!BL28</f>
        <v>受け入れる際は従事者登録が必須（過去の被ばく記録がある場合、所属施設から記録を取り寄せる必要有）</v>
      </c>
      <c r="BK29" s="17" t="str">
        <f>本体!BM28</f>
        <v>受け入れ先の施設で新たに個人被ばく線量計を用意し管理する;利用者の所属元で個人被ばく線量計（ガラスバッチなどの受動式）を配布されている場合は、所属元から結果の提供を受ける</v>
      </c>
      <c r="BL29" s="17" t="str">
        <f>本体!BN28</f>
        <v>受け入れ先で受診が可能</v>
      </c>
      <c r="BM29" s="17" t="str">
        <f>本体!CE28</f>
        <v>年２回、4月頃と10月頃</v>
      </c>
      <c r="BN29" s="17" t="str">
        <f>本体!CB28</f>
        <v>学外で教育訓練を受講している場合、その内容に問題が無ければ予防規程等の一部を除き、受講を免除する。</v>
      </c>
      <c r="BO29" s="17" t="str">
        <f>本体!CC28</f>
        <v>項目によって、対面とeラーニングを併用</v>
      </c>
      <c r="BP29" s="17" t="str">
        <f>本体!CD28</f>
        <v>例年5月に対面で行っているが、今後はe-learningに移行予定。</v>
      </c>
      <c r="BQ29" s="17" t="str">
        <f>本体!BT28</f>
        <v>×</v>
      </c>
      <c r="BR29" s="17" t="str">
        <f>本体!BU28</f>
        <v>×</v>
      </c>
      <c r="BS29" s="17" t="str">
        <f>本体!BV28</f>
        <v>△（応相談）</v>
      </c>
      <c r="BT29" s="17" t="str">
        <f>本体!BW28</f>
        <v>×</v>
      </c>
      <c r="BU29" s="17" t="str">
        <f>本体!BZ28</f>
        <v>×</v>
      </c>
      <c r="BV29" s="17" t="str">
        <f>本体!BS28</f>
        <v>放射線安全管理スタッフ;一般的な実験装置の相談スタッフ;実験に関する相談員</v>
      </c>
      <c r="BW29" s="17">
        <f>本体!BO28</f>
        <v>0</v>
      </c>
      <c r="BX29" s="17" t="str">
        <f>本体!BP28</f>
        <v>施設利用費　年間7,000円／人</v>
      </c>
      <c r="BY29" s="17" t="str">
        <f>本体!BQ28</f>
        <v>施設利用費　年間50,000円+税／人</v>
      </c>
      <c r="BZ29" s="17" t="str">
        <f>本体!BX28</f>
        <v>×</v>
      </c>
      <c r="CA29" s="17" t="str">
        <f>本体!BY28</f>
        <v>〇</v>
      </c>
      <c r="CB29" s="17" t="str">
        <f>本体!BR28</f>
        <v>平日の9時から17時（時間外利用は要申請で一定の条件が必要）</v>
      </c>
      <c r="CC29" s="17" t="str">
        <f>本体!CA28</f>
        <v>△（応相談）</v>
      </c>
      <c r="CD29" s="17" t="str">
        <f>本体!CG28</f>
        <v>研究推進課</v>
      </c>
      <c r="CE29" s="17" t="str">
        <f>本体!CH28</f>
        <v>078-803-5398</v>
      </c>
      <c r="CF29" s="30" t="str">
        <f>本体!CI28</f>
        <v>ksui-kiban@office.kobe-u.ac.jp</v>
      </c>
    </row>
    <row r="30" spans="2:84" ht="168.75">
      <c r="B30" s="29" t="str">
        <f>本体!C29</f>
        <v>山口大学</v>
      </c>
      <c r="C30" s="17" t="str">
        <f>本体!D29</f>
        <v>大学研究推進機構総合科学実験センターRI実験施設</v>
      </c>
      <c r="D30" s="17" t="str">
        <f>本体!E29</f>
        <v>http://ds22.cc.yamaguchi-u.ac.jp/~rikanri/</v>
      </c>
      <c r="E30" s="17" t="str">
        <f>本体!G29</f>
        <v>薬学;基礎医学;臨床医学;腫瘍学;脳神経科学;医工学</v>
      </c>
      <c r="F30" s="17" t="str">
        <f>本体!H29</f>
        <v>医学・薬学利用;生物学・農学利用</v>
      </c>
      <c r="G30" s="17" t="str">
        <f>本体!I29</f>
        <v>細胞実験;動物実験;化学実験</v>
      </c>
      <c r="H30" s="17" t="str">
        <f>本体!J29</f>
        <v>100-1GBq</v>
      </c>
      <c r="I30" s="17">
        <f>本体!K29</f>
        <v>0</v>
      </c>
      <c r="J30" s="17" t="str">
        <f>本体!L29</f>
        <v>100-1GBq</v>
      </c>
      <c r="K30" s="17">
        <f>本体!M29</f>
        <v>0</v>
      </c>
      <c r="L30" s="17">
        <f>本体!N29</f>
        <v>0</v>
      </c>
      <c r="M30" s="17" t="str">
        <f>本体!O29</f>
        <v>1-10MBq</v>
      </c>
      <c r="N30" s="17" t="str">
        <f>本体!P29</f>
        <v>100-1GBq</v>
      </c>
      <c r="O30" s="17" t="str">
        <f>本体!Q29</f>
        <v>100-1GBq</v>
      </c>
      <c r="P30" s="17" t="str">
        <f>本体!R29</f>
        <v>100-1GBq</v>
      </c>
      <c r="Q30" s="17">
        <f>本体!S29</f>
        <v>0</v>
      </c>
      <c r="R30" s="17" t="str">
        <f>本体!T29</f>
        <v>10-100MBq</v>
      </c>
      <c r="S30" s="17" t="str">
        <f>本体!U29</f>
        <v>100-1GBq</v>
      </c>
      <c r="T30" s="17">
        <f>本体!V29</f>
        <v>0</v>
      </c>
      <c r="U30" s="17" t="str">
        <f>本体!W29</f>
        <v>10-100MBq</v>
      </c>
      <c r="V30" s="17">
        <f>本体!X29</f>
        <v>0</v>
      </c>
      <c r="W30" s="17">
        <f>本体!Y29</f>
        <v>0</v>
      </c>
      <c r="X30" s="17">
        <f>本体!Z29</f>
        <v>0</v>
      </c>
      <c r="Y30" s="17">
        <f>本体!AA29</f>
        <v>0</v>
      </c>
      <c r="Z30" s="17">
        <f>本体!AB29</f>
        <v>0</v>
      </c>
      <c r="AA30" s="17">
        <f>本体!AC29</f>
        <v>0</v>
      </c>
      <c r="AB30" s="17">
        <f>本体!AD29</f>
        <v>0</v>
      </c>
      <c r="AC30" s="17">
        <f>本体!AE29</f>
        <v>0</v>
      </c>
      <c r="AD30" s="17">
        <f>本体!AF29</f>
        <v>0</v>
      </c>
      <c r="AE30" s="17">
        <f>本体!AG29</f>
        <v>0</v>
      </c>
      <c r="AF30" s="17">
        <f>本体!AH29</f>
        <v>0</v>
      </c>
      <c r="AG30" s="17" t="str">
        <f>本体!AI29</f>
        <v>10-100MBq</v>
      </c>
      <c r="AH30" s="17">
        <f>本体!AJ29</f>
        <v>0</v>
      </c>
      <c r="AI30" s="17" t="str">
        <f>本体!AK29</f>
        <v>100-1GBq</v>
      </c>
      <c r="AJ30" s="17">
        <f>本体!AL29</f>
        <v>0</v>
      </c>
      <c r="AK30" s="17">
        <f>本体!AM29</f>
        <v>0</v>
      </c>
      <c r="AL30" s="17">
        <f>本体!AN29</f>
        <v>0</v>
      </c>
      <c r="AM30" s="17">
        <f>本体!AO29</f>
        <v>0</v>
      </c>
      <c r="AN30" s="17">
        <f>本体!AP29</f>
        <v>0</v>
      </c>
      <c r="AO30" s="17">
        <f>本体!AQ29</f>
        <v>0</v>
      </c>
      <c r="AP30" s="17">
        <f>本体!AR29</f>
        <v>0</v>
      </c>
      <c r="AQ30" s="17">
        <f>本体!AS29</f>
        <v>0</v>
      </c>
      <c r="AR30" s="17">
        <f>本体!AT29</f>
        <v>0</v>
      </c>
      <c r="AS30" s="17">
        <f>本体!AU29</f>
        <v>0</v>
      </c>
      <c r="AT30" s="17">
        <f>本体!AV29</f>
        <v>0</v>
      </c>
      <c r="AU30" s="17">
        <f>本体!AW29</f>
        <v>0</v>
      </c>
      <c r="AV30" s="17">
        <f>本体!AX29</f>
        <v>0</v>
      </c>
      <c r="AW30" s="17" t="str">
        <f>本体!AY29</f>
        <v>特になし</v>
      </c>
      <c r="AX30" s="17" t="str">
        <f>本体!AZ29</f>
        <v>β線用計測装置（スペクトロメータ含む）;γ線用計測装置（スペクトロメータ含む）</v>
      </c>
      <c r="AY30" s="17" t="str">
        <f>本体!BA29</f>
        <v>Aloka LSC-7200 （2014年度購入）</v>
      </c>
      <c r="AZ30" s="17" t="str">
        <f>本体!BB29</f>
        <v>Perkin Elmer TopCount NXT （2010年度購入）</v>
      </c>
      <c r="BA30" s="17" t="str">
        <f>本体!BC29</f>
        <v>Perkin Elmer Wizard 2480 （2014年度購入）</v>
      </c>
      <c r="BB30" s="17" t="str">
        <f>本体!BD29</f>
        <v>Fujifilm FLA-2000Y （2000年度購入）</v>
      </c>
      <c r="BC30" s="17" t="str">
        <f>本体!BE29</f>
        <v>なし</v>
      </c>
      <c r="BD30" s="17" t="str">
        <f>本体!BF29</f>
        <v>なし</v>
      </c>
      <c r="BE30" s="17" t="str">
        <f>本体!BG29</f>
        <v>動物用X線装置;Philips BV Endra (C-arm X-ray imaging )</v>
      </c>
      <c r="BF30" s="17" t="str">
        <f>本体!BH29</f>
        <v>細胞培養装置;PCRシステム;分光光度計（吸光・蛍光・赤外分光光度計等）</v>
      </c>
      <c r="BG30" s="17" t="str">
        <f>本体!BI29</f>
        <v>不可</v>
      </c>
      <c r="BH30" s="17">
        <f>本体!BJ29</f>
        <v>0</v>
      </c>
      <c r="BI30" s="17">
        <f>本体!BK29</f>
        <v>0</v>
      </c>
      <c r="BJ30" s="17">
        <f>本体!BL29</f>
        <v>0</v>
      </c>
      <c r="BK30" s="17">
        <f>本体!BM29</f>
        <v>0</v>
      </c>
      <c r="BL30" s="17">
        <f>本体!BN29</f>
        <v>0</v>
      </c>
      <c r="BM30" s="17" t="str">
        <f>本体!CE29</f>
        <v>4月，7月，10月，1月。</v>
      </c>
      <c r="BN30" s="17" t="str">
        <f>本体!CB29</f>
        <v>学外で教育訓練を受講している場合、その内容に問題が無ければ予防規程等の一部を除き、受講を免除する。</v>
      </c>
      <c r="BO30" s="17" t="str">
        <f>本体!CC29</f>
        <v>全て対面</v>
      </c>
      <c r="BP30" s="17" t="str">
        <f>本体!CD29</f>
        <v>新規: 4月・5月，10月。再教育: 3月。</v>
      </c>
      <c r="BQ30" s="17" t="str">
        <f>本体!BT29</f>
        <v>〇</v>
      </c>
      <c r="BR30" s="17" t="str">
        <f>本体!BU29</f>
        <v>〇</v>
      </c>
      <c r="BS30" s="17" t="str">
        <f>本体!BV29</f>
        <v>△（応相談）</v>
      </c>
      <c r="BT30" s="17" t="str">
        <f>本体!BW29</f>
        <v>×</v>
      </c>
      <c r="BU30" s="17" t="str">
        <f>本体!BZ29</f>
        <v>×</v>
      </c>
      <c r="BV30" s="17" t="str">
        <f>本体!BS29</f>
        <v>放射線安全管理スタッフ</v>
      </c>
      <c r="BW30" s="17" t="str">
        <f>本体!BO29</f>
        <v>後日別にお知らせいたします。</v>
      </c>
      <c r="BX30" s="17">
        <f>本体!BP29</f>
        <v>0</v>
      </c>
      <c r="BY30" s="17">
        <f>本体!BQ29</f>
        <v>0</v>
      </c>
      <c r="BZ30" s="17" t="str">
        <f>本体!BX29</f>
        <v>×</v>
      </c>
      <c r="CA30" s="17" t="str">
        <f>本体!BY29</f>
        <v>×</v>
      </c>
      <c r="CB30" s="17" t="str">
        <f>本体!BR29</f>
        <v>平日の9：00から17：00，それ以外の場合は要相談。</v>
      </c>
      <c r="CC30" s="17" t="str">
        <f>本体!CA29</f>
        <v>×</v>
      </c>
      <c r="CD30" s="17" t="str">
        <f>本体!CG29</f>
        <v>山口大学大学研究推進機構総合科学実験センターＲＩ実験施設</v>
      </c>
      <c r="CE30" s="17" t="str">
        <f>本体!CH29</f>
        <v>0836-22-2312</v>
      </c>
      <c r="CF30" s="30" t="str">
        <f>本体!CI29</f>
        <v>rikanri@yamaguchi-u.ac.jp</v>
      </c>
    </row>
    <row r="31" spans="2:84" ht="187.5">
      <c r="B31" s="29" t="str">
        <f>本体!C30</f>
        <v>千葉大学</v>
      </c>
      <c r="C31" s="17" t="str">
        <f>本体!D30</f>
        <v>千葉大学アイソトープ実験施設</v>
      </c>
      <c r="D31" s="17" t="str">
        <f>本体!E30</f>
        <v>https://ric.chiba-u.jp</v>
      </c>
      <c r="E31" s="17" t="str">
        <f>本体!G30</f>
        <v>薬学;医工学;農学</v>
      </c>
      <c r="F31" s="17" t="str">
        <f>本体!H30</f>
        <v>医学・薬学利用</v>
      </c>
      <c r="G31" s="17" t="str">
        <f>本体!I30</f>
        <v>細胞実験;動物実験;分子イメージング実験</v>
      </c>
      <c r="H31" s="17" t="str">
        <f>本体!J30</f>
        <v>1GBq以上</v>
      </c>
      <c r="I31" s="17">
        <f>本体!K30</f>
        <v>0</v>
      </c>
      <c r="J31" s="17" t="str">
        <f>本体!L30</f>
        <v>1GBq以上</v>
      </c>
      <c r="K31" s="17">
        <f>本体!M30</f>
        <v>0</v>
      </c>
      <c r="L31" s="17">
        <f>本体!N30</f>
        <v>0</v>
      </c>
      <c r="M31" s="17" t="str">
        <f>本体!O30</f>
        <v>1-10MBq</v>
      </c>
      <c r="N31" s="17" t="str">
        <f>本体!P30</f>
        <v>100-1GBq</v>
      </c>
      <c r="O31" s="17" t="str">
        <f>本体!Q30</f>
        <v>100-1GBq</v>
      </c>
      <c r="P31" s="17" t="str">
        <f>本体!R30</f>
        <v>100-1GBq</v>
      </c>
      <c r="Q31" s="17">
        <f>本体!S30</f>
        <v>0</v>
      </c>
      <c r="R31" s="17" t="str">
        <f>本体!T30</f>
        <v>10-100MBq</v>
      </c>
      <c r="S31" s="17">
        <f>本体!U30</f>
        <v>0</v>
      </c>
      <c r="T31" s="17" t="str">
        <f>本体!V30</f>
        <v>1-10MBq</v>
      </c>
      <c r="U31" s="17" t="str">
        <f>本体!W30</f>
        <v>10-100MBq</v>
      </c>
      <c r="V31" s="17" t="str">
        <f>本体!X30</f>
        <v>1-10MBq</v>
      </c>
      <c r="W31" s="17" t="str">
        <f>本体!Y30</f>
        <v>1-10MBq</v>
      </c>
      <c r="X31" s="17" t="str">
        <f>本体!Z30</f>
        <v>1-10MBq</v>
      </c>
      <c r="Y31" s="17" t="str">
        <f>本体!AA30</f>
        <v>10-100MBq</v>
      </c>
      <c r="Z31" s="17" t="str">
        <f>本体!AB30</f>
        <v>37MBｑ</v>
      </c>
      <c r="AA31" s="17" t="str">
        <f>本体!AC30</f>
        <v>37ＭＢｑ</v>
      </c>
      <c r="AB31" s="17">
        <f>本体!AD30</f>
        <v>0</v>
      </c>
      <c r="AC31" s="17" t="str">
        <f>本体!AE30</f>
        <v>1MBq以下</v>
      </c>
      <c r="AD31" s="17" t="str">
        <f>本体!AF30</f>
        <v>10-100MBq</v>
      </c>
      <c r="AE31" s="17" t="str">
        <f>本体!AG30</f>
        <v>100-1GBq</v>
      </c>
      <c r="AF31" s="17" t="str">
        <f>本体!AH30</f>
        <v>10-100MBq</v>
      </c>
      <c r="AG31" s="17" t="str">
        <f>本体!AI30</f>
        <v>10-100MBq</v>
      </c>
      <c r="AH31" s="17">
        <f>本体!AJ30</f>
        <v>0</v>
      </c>
      <c r="AI31" s="17" t="str">
        <f>本体!AK30</f>
        <v>10-100MBq</v>
      </c>
      <c r="AJ31" s="17" t="str">
        <f>本体!AL30</f>
        <v>10-100MBq</v>
      </c>
      <c r="AK31" s="17">
        <f>本体!AM30</f>
        <v>0</v>
      </c>
      <c r="AL31" s="17" t="str">
        <f>本体!AN30</f>
        <v>10-100MBq</v>
      </c>
      <c r="AM31" s="17" t="str">
        <f>本体!AO30</f>
        <v>37ＭＢｑ</v>
      </c>
      <c r="AN31" s="17" t="str">
        <f>本体!AP30</f>
        <v>100-1GBq</v>
      </c>
      <c r="AO31" s="17">
        <f>本体!AQ30</f>
        <v>0</v>
      </c>
      <c r="AP31" s="17" t="str">
        <f>本体!AR30</f>
        <v>10-100MBq</v>
      </c>
      <c r="AQ31" s="17">
        <f>本体!AS30</f>
        <v>0</v>
      </c>
      <c r="AR31" s="17" t="str">
        <f>本体!AT30</f>
        <v>37MBｑ</v>
      </c>
      <c r="AS31" s="17">
        <f>本体!AU30</f>
        <v>0</v>
      </c>
      <c r="AT31" s="17">
        <f>本体!AV30</f>
        <v>0</v>
      </c>
      <c r="AU31" s="17">
        <f>本体!AW30</f>
        <v>0</v>
      </c>
      <c r="AV31" s="17">
        <f>本体!AX30</f>
        <v>0</v>
      </c>
      <c r="AW31" s="17">
        <f>本体!AY30</f>
        <v>0</v>
      </c>
      <c r="AX31" s="17" t="str">
        <f>本体!AZ30</f>
        <v>β線用計測装置（スペクトロメータ含む）;γ線用計測装置（スペクトロメータ含む）;ドーズキャリブレータ（キュリーメータ）</v>
      </c>
      <c r="AY31" s="17" t="str">
        <f>本体!BA30</f>
        <v>Aloka社　LSC-6100 購入時期不明</v>
      </c>
      <c r="AZ31" s="17">
        <f>本体!BB30</f>
        <v>0</v>
      </c>
      <c r="BA31" s="17" t="str">
        <f>本体!BC30</f>
        <v>Perkin Elmer社　Wizard　購入時期不明</v>
      </c>
      <c r="BB31" s="17">
        <f>本体!BD30</f>
        <v>0</v>
      </c>
      <c r="BC31" s="17">
        <f>本体!BE30</f>
        <v>0</v>
      </c>
      <c r="BD31" s="17" t="str">
        <f>本体!BF30</f>
        <v>SPECT4CT：Trifoil Imaging社　2008年</v>
      </c>
      <c r="BE31" s="17">
        <f>本体!BG30</f>
        <v>0</v>
      </c>
      <c r="BF31" s="17" t="str">
        <f>本体!BH30</f>
        <v>細胞培養装置;クロマトグラフ（液体クロマトグラフ装置等）;分光光度計（吸光・蛍光分光光度計等）</v>
      </c>
      <c r="BG31" s="17" t="str">
        <f>本体!BI30</f>
        <v>何らかの条件を満たせば可能</v>
      </c>
      <c r="BH31" s="17" t="str">
        <f>本体!BJ30</f>
        <v>学内の常勤職員が従事者登録している場合においては、その監督下で種々の条件を満たせば可能となる場合もある。</v>
      </c>
      <c r="BI31" s="17" t="str">
        <f>本体!BK30</f>
        <v>まずはメール（及び電話）で問合せから</v>
      </c>
      <c r="BJ31" s="17" t="str">
        <f>本体!BL30</f>
        <v>受け入れる際は従事者登録が必須（過去の被ばく記録がある場合、所属施設から記録を取り寄せる必要有）</v>
      </c>
      <c r="BK31" s="17" t="str">
        <f>本体!BM30</f>
        <v>受け入れ先の施設で新たに個人被ばく線量計を用意し管理する</v>
      </c>
      <c r="BL31" s="17" t="str">
        <f>本体!BN30</f>
        <v>受け入れ先で受診が可能</v>
      </c>
      <c r="BM31" s="17" t="str">
        <f>本体!CE30</f>
        <v>６月、１２月</v>
      </c>
      <c r="BN31" s="17" t="str">
        <f>本体!CB30</f>
        <v>学外で教育訓練を受講している場合、その内容に問題が無ければ予防規程等の一部を除き、受講を免除する。</v>
      </c>
      <c r="BO31" s="17" t="str">
        <f>本体!CC30</f>
        <v>Moodleによる受講（学外利用者はゲストアカウントの取得の必要あり）</v>
      </c>
      <c r="BP31" s="17" t="str">
        <f>本体!CD30</f>
        <v>4月下旬から開催、年度末は3月上旬に締め切り。随時受講可能</v>
      </c>
      <c r="BQ31" s="17" t="str">
        <f>本体!BT30</f>
        <v>〇</v>
      </c>
      <c r="BR31" s="17" t="str">
        <f>本体!BU30</f>
        <v>〇</v>
      </c>
      <c r="BS31" s="17" t="str">
        <f>本体!BV30</f>
        <v>〇</v>
      </c>
      <c r="BT31" s="17">
        <f>本体!BW30</f>
        <v>0</v>
      </c>
      <c r="BU31" s="17" t="str">
        <f>本体!BZ30</f>
        <v>×</v>
      </c>
      <c r="BV31" s="17" t="str">
        <f>本体!BS30</f>
        <v>放射線安全管理スタッフ</v>
      </c>
      <c r="BW31" s="17">
        <f>本体!BO30</f>
        <v>0</v>
      </c>
      <c r="BX31" s="17" t="str">
        <f>本体!BP30</f>
        <v>登録費用として年間２万円</v>
      </c>
      <c r="BY31" s="17" t="str">
        <f>本体!BQ30</f>
        <v>時価</v>
      </c>
      <c r="BZ31" s="17" t="str">
        <f>本体!BX30</f>
        <v>At-211のみ</v>
      </c>
      <c r="CA31" s="17" t="str">
        <f>本体!BY30</f>
        <v>×</v>
      </c>
      <c r="CB31" s="17" t="str">
        <f>本体!BR30</f>
        <v>平日の9：00から17：00、それ以外の場合は要相談</v>
      </c>
      <c r="CC31" s="17" t="str">
        <f>本体!CA30</f>
        <v>×</v>
      </c>
      <c r="CD31" s="17" t="str">
        <f>本体!CG30</f>
        <v>千葉大学アイソトープ実験施設管理室</v>
      </c>
      <c r="CE31" s="17" t="str">
        <f>本体!CH30</f>
        <v>043-290-3009</v>
      </c>
      <c r="CF31" s="30" t="str">
        <f>本体!CI30</f>
        <v>isotope@office.chiba-u.jp</v>
      </c>
    </row>
    <row r="32" spans="2:84" ht="168.75">
      <c r="B32" s="29" t="str">
        <f>本体!C31</f>
        <v>愛媛大学</v>
      </c>
      <c r="C32" s="17" t="str">
        <f>本体!D31</f>
        <v>愛媛大学学術支援センター(重信地区)RI施設</v>
      </c>
      <c r="D32" s="17" t="str">
        <f>本体!E31</f>
        <v>センターのHP https://www.adres.ehime-u.ac.jp/</v>
      </c>
      <c r="E32" s="17" t="str">
        <f>本体!G31</f>
        <v>基礎医学;臨床医学;医工学;生物科学;基礎生物学</v>
      </c>
      <c r="F32" s="17" t="str">
        <f>本体!H31</f>
        <v>医学・薬学利用</v>
      </c>
      <c r="G32" s="17" t="str">
        <f>本体!I31</f>
        <v>細胞実験;化学実験</v>
      </c>
      <c r="H32" s="17" t="str">
        <f>本体!J31</f>
        <v>1GBq以上</v>
      </c>
      <c r="I32" s="17">
        <f>本体!K31</f>
        <v>0</v>
      </c>
      <c r="J32" s="17" t="str">
        <f>本体!L31</f>
        <v>10-100MBq</v>
      </c>
      <c r="K32" s="17">
        <f>本体!M31</f>
        <v>0</v>
      </c>
      <c r="L32" s="17">
        <f>本体!N31</f>
        <v>0</v>
      </c>
      <c r="M32" s="17" t="str">
        <f>本体!O31</f>
        <v>1-10MBq</v>
      </c>
      <c r="N32" s="17" t="str">
        <f>本体!P31</f>
        <v>100-1GBq</v>
      </c>
      <c r="O32" s="17" t="str">
        <f>本体!Q31</f>
        <v>10-100MBq</v>
      </c>
      <c r="P32" s="17" t="str">
        <f>本体!R31</f>
        <v>10-100MBq</v>
      </c>
      <c r="Q32" s="17" t="str">
        <f>本体!S31</f>
        <v>1-10MBq</v>
      </c>
      <c r="R32" s="17" t="str">
        <f>本体!T31</f>
        <v>10-100MBq</v>
      </c>
      <c r="S32" s="17" t="str">
        <f>本体!U31</f>
        <v>100-1GBq</v>
      </c>
      <c r="T32" s="17" t="str">
        <f>本体!V31</f>
        <v>1-10MBq</v>
      </c>
      <c r="U32" s="17" t="str">
        <f>本体!W31</f>
        <v>1-10MBq</v>
      </c>
      <c r="V32" s="17" t="str">
        <f>本体!X31</f>
        <v>1-10MBq</v>
      </c>
      <c r="W32" s="17" t="str">
        <f>本体!Y31</f>
        <v>1-10MBq</v>
      </c>
      <c r="X32" s="17" t="str">
        <f>本体!Z31</f>
        <v>1-10MBq</v>
      </c>
      <c r="Y32" s="17" t="str">
        <f>本体!AA31</f>
        <v>1-10MBq</v>
      </c>
      <c r="Z32" s="17" t="str">
        <f>本体!AB31</f>
        <v>1-10MBq</v>
      </c>
      <c r="AA32" s="17" t="str">
        <f>本体!AC31</f>
        <v>1-10MBq</v>
      </c>
      <c r="AB32" s="17">
        <f>本体!AD31</f>
        <v>0</v>
      </c>
      <c r="AC32" s="17">
        <f>本体!AE31</f>
        <v>0</v>
      </c>
      <c r="AD32" s="17" t="str">
        <f>本体!AF31</f>
        <v>1-10MBq</v>
      </c>
      <c r="AE32" s="17" t="str">
        <f>本体!AG31</f>
        <v>100-1GBq</v>
      </c>
      <c r="AF32" s="17" t="str">
        <f>本体!AH31</f>
        <v>10-100MBq</v>
      </c>
      <c r="AG32" s="17" t="str">
        <f>本体!AI31</f>
        <v>1-10MBq</v>
      </c>
      <c r="AH32" s="17">
        <f>本体!AJ31</f>
        <v>0</v>
      </c>
      <c r="AI32" s="17" t="str">
        <f>本体!AK31</f>
        <v>10-100MBq</v>
      </c>
      <c r="AJ32" s="17" t="str">
        <f>本体!AL31</f>
        <v>10-100MBq</v>
      </c>
      <c r="AK32" s="17">
        <f>本体!AM31</f>
        <v>0</v>
      </c>
      <c r="AL32" s="17" t="str">
        <f>本体!AN31</f>
        <v>1-10MBq</v>
      </c>
      <c r="AM32" s="17">
        <f>本体!AO31</f>
        <v>0</v>
      </c>
      <c r="AN32" s="17">
        <f>本体!AP31</f>
        <v>0</v>
      </c>
      <c r="AO32" s="17">
        <f>本体!AQ31</f>
        <v>0</v>
      </c>
      <c r="AP32" s="17" t="str">
        <f>本体!AR31</f>
        <v>10-100MBq</v>
      </c>
      <c r="AQ32" s="17">
        <f>本体!AS31</f>
        <v>0</v>
      </c>
      <c r="AR32" s="17">
        <f>本体!AT31</f>
        <v>0</v>
      </c>
      <c r="AS32" s="17">
        <f>本体!AU31</f>
        <v>0</v>
      </c>
      <c r="AT32" s="17">
        <f>本体!AV31</f>
        <v>0</v>
      </c>
      <c r="AU32" s="17">
        <f>本体!AW31</f>
        <v>0</v>
      </c>
      <c r="AV32" s="17">
        <f>本体!AX31</f>
        <v>0</v>
      </c>
      <c r="AW32" s="17">
        <f>本体!AY31</f>
        <v>0</v>
      </c>
      <c r="AX32" s="17" t="str">
        <f>本体!AZ31</f>
        <v>β線用計測装置（スペクトロメータ含む）;γ線用計測装置（スペクトロメータ含む）</v>
      </c>
      <c r="AY32" s="17" t="str">
        <f>本体!BA31</f>
        <v>日立　LSC-7200　2011年3月購入</v>
      </c>
      <c r="AZ32" s="17">
        <f>本体!BB31</f>
        <v>0</v>
      </c>
      <c r="BA32" s="17" t="str">
        <f>本体!BC31</f>
        <v>日立 AccuFLEXγ7010　2009年9月購入</v>
      </c>
      <c r="BB32" s="17" t="str">
        <f>本体!BD31</f>
        <v>GEヘルスケア　Typhoon FLA9500　2012年10月購入</v>
      </c>
      <c r="BC32" s="17">
        <f>本体!BE31</f>
        <v>0</v>
      </c>
      <c r="BD32" s="17">
        <f>本体!BF31</f>
        <v>0</v>
      </c>
      <c r="BE32" s="17">
        <f>本体!BG31</f>
        <v>0</v>
      </c>
      <c r="BF32" s="17" t="str">
        <f>本体!BH31</f>
        <v>細胞培養装置</v>
      </c>
      <c r="BG32" s="17" t="str">
        <f>本体!BI31</f>
        <v>何らかの条件を満たせば可能</v>
      </c>
      <c r="BH32" s="17" t="str">
        <f>本体!BJ31</f>
        <v>共同利用施設利用に関わる費用が必要。</v>
      </c>
      <c r="BI32" s="17" t="str">
        <f>本体!BK31</f>
        <v>まずはメール（及び電話）で問合せから</v>
      </c>
      <c r="BJ32" s="17" t="str">
        <f>本体!BL31</f>
        <v>受け入れる際は従事者登録が必須（過去の被ばく記録がある場合、所属施設から記録を取り寄せる必要有）</v>
      </c>
      <c r="BK32" s="17" t="str">
        <f>本体!BM31</f>
        <v>利用者の所属元の個人被ばく線量計（ポケット線量計などの直読式）を持参し管理する</v>
      </c>
      <c r="BL32" s="17" t="str">
        <f>本体!BN31</f>
        <v>自身の所属・雇用元等で事前に受診することが必要（検診記録の提出が必須）</v>
      </c>
      <c r="BM32" s="17" t="str">
        <f>本体!CE31</f>
        <v>年2回、4月と10月</v>
      </c>
      <c r="BN32" s="17" t="str">
        <f>本体!CB31</f>
        <v>学外で教育訓練を受講している場合、その内容に問題が無ければ予防規程等の一部を除き、受講を免除する。</v>
      </c>
      <c r="BO32" s="17" t="str">
        <f>本体!CC31</f>
        <v>基本的には対面だが、それが難しい場合は遠隔にするなど柔軟に対応する。</v>
      </c>
      <c r="BP32" s="17" t="str">
        <f>本体!CD31</f>
        <v>希望があれば、日程調整して随時行っている。</v>
      </c>
      <c r="BQ32" s="17" t="str">
        <f>本体!BT31</f>
        <v>×</v>
      </c>
      <c r="BR32" s="17" t="str">
        <f>本体!BU31</f>
        <v>×</v>
      </c>
      <c r="BS32" s="17" t="str">
        <f>本体!BV31</f>
        <v>△（応相談）</v>
      </c>
      <c r="BT32" s="17" t="str">
        <f>本体!BW31</f>
        <v>×</v>
      </c>
      <c r="BU32" s="17" t="str">
        <f>本体!BZ31</f>
        <v>〇</v>
      </c>
      <c r="BV32" s="17" t="str">
        <f>本体!BS31</f>
        <v>放射線安全管理スタッフ;一般的な実験装置の相談スタッフ;実験に関する相談員</v>
      </c>
      <c r="BW32" s="17">
        <f>本体!BO31</f>
        <v>0</v>
      </c>
      <c r="BX32" s="17" t="str">
        <f>本体!BP31</f>
        <v>現在は学外公開していない。</v>
      </c>
      <c r="BY32" s="17" t="str">
        <f>本体!BQ31</f>
        <v>問い合わせ時に直接お伝えする形をとっている。</v>
      </c>
      <c r="BZ32" s="17" t="str">
        <f>本体!BX31</f>
        <v>×</v>
      </c>
      <c r="CA32" s="17" t="str">
        <f>本体!BY31</f>
        <v>〇</v>
      </c>
      <c r="CB32" s="17" t="str">
        <f>本体!BR31</f>
        <v>基本的には平日の9：00から17：00、それ以外の場合は要相談だが、スタッフ不在時は利用不可。</v>
      </c>
      <c r="CC32" s="17" t="str">
        <f>本体!CA31</f>
        <v>△（応相談）</v>
      </c>
      <c r="CD32" s="17" t="str">
        <f>本体!CG31</f>
        <v>愛媛大学学術支援センター病態機能解析部門 RI管理室</v>
      </c>
      <c r="CE32" s="17" t="str">
        <f>本体!CH31</f>
        <v>089-960-5453</v>
      </c>
      <c r="CF32" s="30" t="str">
        <f>本体!CI31</f>
        <v>tiwasaki@m.ehime-u.ac.jp</v>
      </c>
    </row>
    <row r="33" spans="2:84" ht="375">
      <c r="B33" s="29" t="str">
        <f>本体!C32</f>
        <v>学校法人 北里研究所 北里大学医学部</v>
      </c>
      <c r="C33" s="17" t="str">
        <f>本体!D32</f>
        <v>バイオイメージング研究センターRI部門</v>
      </c>
      <c r="D33" s="17" t="str">
        <f>本体!E32</f>
        <v>http://www.med.kitasato-u.ac.jp/~ri2/</v>
      </c>
      <c r="E33" s="17" t="str">
        <f>本体!G32</f>
        <v>薬学;基礎医学;生物科学;基礎生物学</v>
      </c>
      <c r="F33" s="17" t="str">
        <f>本体!H32</f>
        <v>生物学・農学利用</v>
      </c>
      <c r="G33" s="17" t="str">
        <f>本体!I32</f>
        <v>細胞実験;分子イメージング実験</v>
      </c>
      <c r="H33" s="17" t="str">
        <f>本体!J32</f>
        <v>100-1GBq</v>
      </c>
      <c r="I33" s="17">
        <f>本体!K32</f>
        <v>0</v>
      </c>
      <c r="J33" s="17" t="str">
        <f>本体!L32</f>
        <v>100-1GBq</v>
      </c>
      <c r="K33" s="17">
        <f>本体!M32</f>
        <v>0</v>
      </c>
      <c r="L33" s="17">
        <f>本体!N32</f>
        <v>0</v>
      </c>
      <c r="M33" s="17">
        <f>本体!O32</f>
        <v>0</v>
      </c>
      <c r="N33" s="17" t="str">
        <f>本体!P32</f>
        <v>100-1GBq</v>
      </c>
      <c r="O33" s="17" t="str">
        <f>本体!Q32</f>
        <v>10-100MBq</v>
      </c>
      <c r="P33" s="17" t="str">
        <f>本体!R32</f>
        <v>100-1GBq</v>
      </c>
      <c r="Q33" s="17">
        <f>本体!S32</f>
        <v>0</v>
      </c>
      <c r="R33" s="17" t="str">
        <f>本体!T32</f>
        <v>1-10MBq</v>
      </c>
      <c r="S33" s="17" t="str">
        <f>本体!U32</f>
        <v>100-1GBq</v>
      </c>
      <c r="T33" s="17" t="str">
        <f>本体!V32</f>
        <v>1-10MBq</v>
      </c>
      <c r="U33" s="17" t="str">
        <f>本体!W32</f>
        <v>1-10MBq</v>
      </c>
      <c r="V33" s="17">
        <f>本体!X32</f>
        <v>0</v>
      </c>
      <c r="W33" s="17">
        <f>本体!Y32</f>
        <v>0</v>
      </c>
      <c r="X33" s="17">
        <f>本体!Z32</f>
        <v>0</v>
      </c>
      <c r="Y33" s="17" t="str">
        <f>本体!AA32</f>
        <v>1-10MBq</v>
      </c>
      <c r="Z33" s="17">
        <f>本体!AB32</f>
        <v>0</v>
      </c>
      <c r="AA33" s="17">
        <f>本体!AC32</f>
        <v>0</v>
      </c>
      <c r="AB33" s="17">
        <f>本体!AD32</f>
        <v>0</v>
      </c>
      <c r="AC33" s="17">
        <f>本体!AE32</f>
        <v>0</v>
      </c>
      <c r="AD33" s="17">
        <f>本体!AF32</f>
        <v>0</v>
      </c>
      <c r="AE33" s="17" t="str">
        <f>本体!AG32</f>
        <v>100-1GBq</v>
      </c>
      <c r="AF33" s="17">
        <f>本体!AH32</f>
        <v>0</v>
      </c>
      <c r="AG33" s="17">
        <f>本体!AI32</f>
        <v>0</v>
      </c>
      <c r="AH33" s="17">
        <f>本体!AJ32</f>
        <v>0</v>
      </c>
      <c r="AI33" s="17" t="str">
        <f>本体!AK32</f>
        <v>10-100MBq</v>
      </c>
      <c r="AJ33" s="17" t="str">
        <f>本体!AL32</f>
        <v>10-100MBq</v>
      </c>
      <c r="AK33" s="17">
        <f>本体!AM32</f>
        <v>0</v>
      </c>
      <c r="AL33" s="17">
        <f>本体!AN32</f>
        <v>0</v>
      </c>
      <c r="AM33" s="17">
        <f>本体!AO32</f>
        <v>0</v>
      </c>
      <c r="AN33" s="17">
        <f>本体!AP32</f>
        <v>0</v>
      </c>
      <c r="AO33" s="17">
        <f>本体!AQ32</f>
        <v>0</v>
      </c>
      <c r="AP33" s="17">
        <f>本体!AR32</f>
        <v>0</v>
      </c>
      <c r="AQ33" s="17">
        <f>本体!AS32</f>
        <v>0</v>
      </c>
      <c r="AR33" s="17">
        <f>本体!AT32</f>
        <v>0</v>
      </c>
      <c r="AS33" s="17">
        <f>本体!AU32</f>
        <v>0</v>
      </c>
      <c r="AT33" s="17">
        <f>本体!AV32</f>
        <v>0</v>
      </c>
      <c r="AU33" s="17">
        <f>本体!AW32</f>
        <v>0</v>
      </c>
      <c r="AV33" s="17">
        <f>本体!AX32</f>
        <v>0</v>
      </c>
      <c r="AW33" s="17" t="str">
        <f>本体!AY32</f>
        <v>Se-75  1-10MBq、Sr-85  1-10MBq、Sr-89  1-10MBq、Rb-86 10-100MBq、Cs-134 1-10MBq、Xe-133 100MBq-1GBq</v>
      </c>
      <c r="AX33" s="17" t="str">
        <f>本体!AZ32</f>
        <v>β線用計測装置（スペクトロメータ含む）;γ線用計測装置（スペクトロメータ含む）</v>
      </c>
      <c r="AY33" s="17" t="str">
        <f>本体!BA32</f>
        <v>ALOKA LSC-6100 2006年購入
ALOKA LSC-5100 購入時期不明</v>
      </c>
      <c r="AZ33" s="17" t="str">
        <f>本体!BB32</f>
        <v>WALLAC 1450 MICROBETA 2000年購入</v>
      </c>
      <c r="BA33" s="17" t="str">
        <f>本体!BC32</f>
        <v>ALOKA AccuFLEXγ 7001特型 2007年購入</v>
      </c>
      <c r="BB33" s="17">
        <f>本体!BD32</f>
        <v>0</v>
      </c>
      <c r="BC33" s="17">
        <f>本体!BE32</f>
        <v>0</v>
      </c>
      <c r="BD33" s="17">
        <f>本体!BF32</f>
        <v>0</v>
      </c>
      <c r="BE33" s="17">
        <f>本体!BG32</f>
        <v>0</v>
      </c>
      <c r="BF33" s="17" t="str">
        <f>本体!BH32</f>
        <v>顕微鏡（蛍光実体顕微鏡等）;細胞培養装置;分光光度計（吸光・蛍光・赤外分光光度計等）</v>
      </c>
      <c r="BG33" s="17" t="str">
        <f>本体!BI32</f>
        <v>何らかの条件を満たせば可能</v>
      </c>
      <c r="BH33" s="17" t="str">
        <f>本体!BJ32</f>
        <v>北里大学医学部教員の指導を受けながらの研究であり、所定の書類を提出し承認が下りた場合に可能。</v>
      </c>
      <c r="BI33" s="17" t="str">
        <f>本体!BK32</f>
        <v>まずはメール（及び電話）で問合せから</v>
      </c>
      <c r="BJ33" s="17" t="str">
        <f>本体!BL32</f>
        <v>受け入れる際は従事者登録が必須（過去の被ばく記録がある場合、所属施設から記録を取り寄せる必要有）</v>
      </c>
      <c r="BK33" s="17" t="str">
        <f>本体!BM32</f>
        <v>利用者の所属元の個人被ばく線量計（ガラスバッチなどの受動式）を持参し、所属元から結果の提供を受ける</v>
      </c>
      <c r="BL33" s="17" t="str">
        <f>本体!BN32</f>
        <v>自身の所属・雇用元等で事前に受診することが必要（検診記録の提出が必須）</v>
      </c>
      <c r="BM33" s="17" t="str">
        <f>本体!CE32</f>
        <v>外部からの研究者に対する健康診断は要相談。</v>
      </c>
      <c r="BN33" s="17" t="str">
        <f>本体!CB32</f>
        <v>学外で教育訓練を受講している場合、その内容に問題が無ければ予防規程等の一部を除き、受講を免除する。</v>
      </c>
      <c r="BO33" s="17" t="str">
        <f>本体!CC32</f>
        <v>全て対面</v>
      </c>
      <c r="BP33" s="17" t="str">
        <f>本体!CD32</f>
        <v>希望者があり次第実施する。</v>
      </c>
      <c r="BQ33" s="17" t="str">
        <f>本体!BT32</f>
        <v>✕</v>
      </c>
      <c r="BR33" s="17" t="str">
        <f>本体!BU32</f>
        <v>✕</v>
      </c>
      <c r="BS33" s="17" t="str">
        <f>本体!BV32</f>
        <v>△（応相談）</v>
      </c>
      <c r="BT33" s="17" t="str">
        <f>本体!BW32</f>
        <v>×</v>
      </c>
      <c r="BU33" s="17" t="str">
        <f>本体!BZ32</f>
        <v>〇</v>
      </c>
      <c r="BV33" s="17" t="str">
        <f>本体!BS32</f>
        <v>放射線安全管理スタッフ</v>
      </c>
      <c r="BW33" s="17">
        <f>本体!BO32</f>
        <v>0</v>
      </c>
      <c r="BX33" s="17" t="str">
        <f>本体!BP32</f>
        <v>施設登録費 5,000円</v>
      </c>
      <c r="BY33" s="17" t="str">
        <f>本体!BQ32</f>
        <v>施設登録費 15,000円</v>
      </c>
      <c r="BZ33" s="17" t="str">
        <f>本体!BX32</f>
        <v>×</v>
      </c>
      <c r="CA33" s="17" t="str">
        <f>本体!BY32</f>
        <v>△（応相談）</v>
      </c>
      <c r="CB33" s="17" t="str">
        <f>本体!BR32</f>
        <v>平日の9時から17時、それ以外の場合は要相談</v>
      </c>
      <c r="CC33" s="17" t="str">
        <f>本体!CA32</f>
        <v>×</v>
      </c>
      <c r="CD33" s="17" t="str">
        <f>本体!CG32</f>
        <v>医学部放射線管理室</v>
      </c>
      <c r="CE33" s="17" t="str">
        <f>本体!CH32</f>
        <v>042-778-9301</v>
      </c>
      <c r="CF33" s="30" t="str">
        <f>本体!CI32</f>
        <v>ikedat@med.kitasato-u.ac.jp</v>
      </c>
    </row>
    <row r="34" spans="2:84" ht="409.5">
      <c r="B34" s="29" t="str">
        <f>本体!C33</f>
        <v>新潟大学</v>
      </c>
      <c r="C34" s="17" t="str">
        <f>本体!D33</f>
        <v>研究統括機構共用設備基盤センター放射性同位元素部門旭町ＲＩ施設</v>
      </c>
      <c r="D34" s="17" t="str">
        <f>本体!E33</f>
        <v>https://www.irp.niigata-u.ac.jp/business/ccrf/ccrf-ri/ri-asahi-ri/</v>
      </c>
      <c r="E34" s="17" t="str">
        <f>本体!G33</f>
        <v>放射線化学;薬学;基礎医学;脳神経科学;医工学;生物科学;原子核物理学;環境化学;基礎歯学</v>
      </c>
      <c r="F34" s="17" t="str">
        <f>本体!H33</f>
        <v>理工系、生物系の研究</v>
      </c>
      <c r="G34" s="17" t="str">
        <f>本体!I33</f>
        <v>細胞実験;動物実験;化学実験</v>
      </c>
      <c r="H34" s="17" t="str">
        <f>本体!J33</f>
        <v>100-1GBq</v>
      </c>
      <c r="I34" s="17" t="str">
        <f>本体!K33</f>
        <v>1GBq以上</v>
      </c>
      <c r="J34" s="17" t="str">
        <f>本体!L33</f>
        <v>100-1GBq</v>
      </c>
      <c r="K34" s="17" t="str">
        <f>本体!M33</f>
        <v>1GBq以上</v>
      </c>
      <c r="L34" s="17" t="str">
        <f>本体!N33</f>
        <v>1GBq以上</v>
      </c>
      <c r="M34" s="17" t="str">
        <f>本体!O33</f>
        <v>1-10MBq</v>
      </c>
      <c r="N34" s="17" t="str">
        <f>本体!P33</f>
        <v>100-1GBq</v>
      </c>
      <c r="O34" s="17" t="str">
        <f>本体!Q33</f>
        <v>10-100MBq</v>
      </c>
      <c r="P34" s="17" t="str">
        <f>本体!R33</f>
        <v>10-100MBq</v>
      </c>
      <c r="Q34" s="17">
        <f>本体!S33</f>
        <v>0</v>
      </c>
      <c r="R34" s="17" t="str">
        <f>本体!T33</f>
        <v>1-10MBq</v>
      </c>
      <c r="S34" s="17" t="str">
        <f>本体!U33</f>
        <v>10-100MBq</v>
      </c>
      <c r="T34" s="17" t="str">
        <f>本体!V33</f>
        <v>1-10MBq</v>
      </c>
      <c r="U34" s="17" t="str">
        <f>本体!W33</f>
        <v>1-10MBq</v>
      </c>
      <c r="V34" s="17" t="str">
        <f>本体!X33</f>
        <v>1-10MBq</v>
      </c>
      <c r="W34" s="17" t="str">
        <f>本体!Y33</f>
        <v>1MBq以下</v>
      </c>
      <c r="X34" s="17" t="str">
        <f>本体!Z33</f>
        <v>1-10MBq</v>
      </c>
      <c r="Y34" s="17" t="str">
        <f>本体!AA33</f>
        <v>1MBq以下</v>
      </c>
      <c r="Z34" s="17" t="str">
        <f>本体!AB33</f>
        <v>1-10MBq</v>
      </c>
      <c r="AA34" s="17" t="str">
        <f>本体!AC33</f>
        <v>1-10MBq</v>
      </c>
      <c r="AB34" s="17" t="str">
        <f>本体!AD33</f>
        <v>1MBq以下</v>
      </c>
      <c r="AC34" s="17" t="str">
        <f>本体!AE33</f>
        <v>1MBq以下</v>
      </c>
      <c r="AD34" s="17" t="str">
        <f>本体!AF33</f>
        <v>1-10MBq</v>
      </c>
      <c r="AE34" s="17" t="str">
        <f>本体!AG33</f>
        <v>1-10MBq</v>
      </c>
      <c r="AF34" s="17">
        <f>本体!AH33</f>
        <v>0</v>
      </c>
      <c r="AG34" s="17">
        <f>本体!AI33</f>
        <v>0</v>
      </c>
      <c r="AH34" s="17">
        <f>本体!AJ33</f>
        <v>0</v>
      </c>
      <c r="AI34" s="17" t="str">
        <f>本体!AK33</f>
        <v>1-10MBq</v>
      </c>
      <c r="AJ34" s="17" t="str">
        <f>本体!AL33</f>
        <v>1-10MBq</v>
      </c>
      <c r="AK34" s="17">
        <f>本体!AM33</f>
        <v>0</v>
      </c>
      <c r="AL34" s="17" t="str">
        <f>本体!AN33</f>
        <v>1-10MBq</v>
      </c>
      <c r="AM34" s="17" t="str">
        <f>本体!AO33</f>
        <v>1MBq以下</v>
      </c>
      <c r="AN34" s="17" t="str">
        <f>本体!AP33</f>
        <v>1MBq以下</v>
      </c>
      <c r="AO34" s="17" t="str">
        <f>本体!AQ33</f>
        <v>1MBq以下</v>
      </c>
      <c r="AP34" s="17" t="str">
        <f>本体!AR33</f>
        <v>10-100MBq</v>
      </c>
      <c r="AQ34" s="17" t="str">
        <f>本体!AS33</f>
        <v>1MBq以下</v>
      </c>
      <c r="AR34" s="17" t="str">
        <f>本体!AT33</f>
        <v>1MBq以下</v>
      </c>
      <c r="AS34" s="17">
        <f>本体!AU33</f>
        <v>0</v>
      </c>
      <c r="AT34" s="17">
        <f>本体!AV33</f>
        <v>0</v>
      </c>
      <c r="AU34" s="17">
        <f>本体!AW33</f>
        <v>0</v>
      </c>
      <c r="AV34" s="17">
        <f>本体!AX33</f>
        <v>0</v>
      </c>
      <c r="AW34" s="17">
        <f>本体!AY33</f>
        <v>0</v>
      </c>
      <c r="AX34" s="17" t="str">
        <f>本体!AZ33</f>
        <v>α線用計測装置（スペクトロメータ含む）;β線用計測装置（スペクトロメータ含む）;γ線用計測装置（スペクトロメータ含む）;ドーズキャリブレータ（キュリーメータ）</v>
      </c>
      <c r="AY34" s="17" t="str">
        <f>本体!BA33</f>
        <v>LSC-6100 (アロカ社, H12年）、LSC-LB5 (低バックグラウンド液シン, アロカ社, H12年）</v>
      </c>
      <c r="AZ34" s="17">
        <f>本体!BB33</f>
        <v>0</v>
      </c>
      <c r="BA34" s="17" t="str">
        <f>本体!BC33</f>
        <v>ARC-7001 (アロカ社, H22年）</v>
      </c>
      <c r="BB34" s="17" t="str">
        <f>本体!BD33</f>
        <v>イメージアナライザ Typhoon-FLA7000BGR (GEﾍﾙｽｹｱ製, H23年)</v>
      </c>
      <c r="BC34" s="17">
        <f>本体!BE33</f>
        <v>0</v>
      </c>
      <c r="BD34" s="17">
        <f>本体!BF33</f>
        <v>0</v>
      </c>
      <c r="BE34" s="17">
        <f>本体!BG33</f>
        <v>0</v>
      </c>
      <c r="BF34" s="17" t="str">
        <f>本体!BH33</f>
        <v>顕微鏡（蛍光実体顕微鏡等）;細胞培養装置;PCRシステム;クロマトグラフ（液体・ガスクロマトグラフ質量分析装置等）;捕集装置（ダストサンプラー、捕集装置等）;分光光度計（吸光・蛍光・赤外分光光度計等）;Cs137ガンマ線照射装置、凍結切片作成装置、多機能超遠心機、Ge半導体検出器</v>
      </c>
      <c r="BG34" s="17" t="str">
        <f>本体!BI33</f>
        <v>何らかの条件を満たせば可能</v>
      </c>
      <c r="BH34" s="17" t="str">
        <f>本体!BJ33</f>
        <v>共同研究者等の身分があれば可能</v>
      </c>
      <c r="BI34" s="17" t="str">
        <f>本体!BK33</f>
        <v>本学の共同研究者を経由</v>
      </c>
      <c r="BJ34" s="17" t="str">
        <f>本体!BL33</f>
        <v>受け入れる際は従事者登録が必須（過去の被ばく記録がある場合、所属施設から記録を取り寄せる必要有）;受託研究時など、内容によっては一時立ち入りにて対応する</v>
      </c>
      <c r="BK34" s="17" t="str">
        <f>本体!BM33</f>
        <v>利用者の所属元の個人被ばく線量計（ガラスバッチなどの受動式）を持参し、所属元から結果の提供を受ける</v>
      </c>
      <c r="BL34" s="17" t="str">
        <f>本体!BN33</f>
        <v>自身の所属・雇用元等で事前に受診することが必要（検診記録の提出が必須）</v>
      </c>
      <c r="BM34" s="17" t="str">
        <f>本体!CE33</f>
        <v>5月と11月頃（年2回）</v>
      </c>
      <c r="BN34" s="17" t="str">
        <f>本体!CB33</f>
        <v>学外で教育訓練を受講している場合、その内容に問題が無ければ予防規程等の一部を除き、受講を免除する。</v>
      </c>
      <c r="BO34" s="17" t="str">
        <f>本体!CC33</f>
        <v>令和3年度はeラーニングの予定</v>
      </c>
      <c r="BP34" s="17" t="str">
        <f>本体!CD33</f>
        <v>5月頃を予定</v>
      </c>
      <c r="BQ34" s="17" t="str">
        <f>本体!BT33</f>
        <v>△（応相談）</v>
      </c>
      <c r="BR34" s="17" t="str">
        <f>本体!BU33</f>
        <v>△（応相談）</v>
      </c>
      <c r="BS34" s="17" t="str">
        <f>本体!BV33</f>
        <v>×</v>
      </c>
      <c r="BT34" s="17" t="str">
        <f>本体!BW33</f>
        <v>×</v>
      </c>
      <c r="BU34" s="17" t="str">
        <f>本体!BZ33</f>
        <v>△（応相談）</v>
      </c>
      <c r="BV34" s="17" t="str">
        <f>本体!BS33</f>
        <v>放射線安全管理スタッフ</v>
      </c>
      <c r="BW34" s="17">
        <f>本体!BO33</f>
        <v>0</v>
      </c>
      <c r="BX34" s="17">
        <f>本体!BP33</f>
        <v>0</v>
      </c>
      <c r="BY34" s="17">
        <f>本体!BQ33</f>
        <v>0</v>
      </c>
      <c r="BZ34" s="17" t="str">
        <f>本体!BX33</f>
        <v>〇</v>
      </c>
      <c r="CA34" s="17" t="str">
        <f>本体!BY33</f>
        <v>〇</v>
      </c>
      <c r="CB34" s="17" t="str">
        <f>本体!BR33</f>
        <v>平日の9：00から16：00</v>
      </c>
      <c r="CC34" s="17" t="str">
        <f>本体!CA33</f>
        <v>△（応相談）</v>
      </c>
      <c r="CD34" s="17" t="str">
        <f>本体!CG33</f>
        <v>研究統括機構共用設備基盤センター放射性同位元素部門旭町ＲＩ施設</v>
      </c>
      <c r="CE34" s="17" t="str">
        <f>本体!CH33</f>
        <v>025-227-2346</v>
      </c>
      <c r="CF34" s="30" t="str">
        <f>本体!CI33</f>
        <v>support_ccrf@cc.niigata-u.ac.jp</v>
      </c>
    </row>
    <row r="35" spans="2:84" ht="318.75">
      <c r="B35" s="29" t="str">
        <f>本体!C34</f>
        <v>東北大学</v>
      </c>
      <c r="C35" s="17" t="str">
        <f>本体!D34</f>
        <v>東北大学 先端量子ビーム科学研究センター（三神峯事業所）</v>
      </c>
      <c r="D35" s="17" t="str">
        <f>本体!E34</f>
        <v>https://www.lns.tohoku.ac.jp/</v>
      </c>
      <c r="E35" s="17" t="str">
        <f>本体!G34</f>
        <v>放射線化学;生物科学;原子核物理学;放射化学，分析化学</v>
      </c>
      <c r="F35" s="17" t="str">
        <f>本体!H34</f>
        <v>化学利用;物性利用;検出機器関連における利用;RIの製造，放射線教育，放射化学，ビーム物理学</v>
      </c>
      <c r="G35" s="17" t="str">
        <f>本体!I34</f>
        <v>化学実験;加速器実験;遺伝子組換え実験（P1P）</v>
      </c>
      <c r="H35" s="17">
        <f>本体!J34</f>
        <v>0</v>
      </c>
      <c r="I35" s="17" t="str">
        <f>本体!K34</f>
        <v>10-100MBq</v>
      </c>
      <c r="J35" s="17">
        <f>本体!L34</f>
        <v>0</v>
      </c>
      <c r="K35" s="17" t="str">
        <f>本体!M34</f>
        <v>10-100MBq</v>
      </c>
      <c r="L35" s="17" t="str">
        <f>本体!N34</f>
        <v>10-100MBq</v>
      </c>
      <c r="M35" s="17" t="str">
        <f>本体!O34</f>
        <v>10-100MBq</v>
      </c>
      <c r="N35" s="17" t="str">
        <f>本体!P34</f>
        <v>10-100MBq</v>
      </c>
      <c r="O35" s="17" t="str">
        <f>本体!Q34</f>
        <v>10-100MBq</v>
      </c>
      <c r="P35" s="17" t="str">
        <f>本体!R34</f>
        <v>10-100MBq</v>
      </c>
      <c r="Q35" s="17">
        <f>本体!S34</f>
        <v>0</v>
      </c>
      <c r="R35" s="17" t="str">
        <f>本体!T34</f>
        <v>10-100MBq</v>
      </c>
      <c r="S35" s="17" t="str">
        <f>本体!U34</f>
        <v>10-100MBq</v>
      </c>
      <c r="T35" s="17" t="str">
        <f>本体!V34</f>
        <v>10-100MBq</v>
      </c>
      <c r="U35" s="17" t="str">
        <f>本体!W34</f>
        <v>10-100MBq</v>
      </c>
      <c r="V35" s="17" t="str">
        <f>本体!X34</f>
        <v>10-100MBq</v>
      </c>
      <c r="W35" s="17" t="str">
        <f>本体!Y34</f>
        <v>1GBq以上</v>
      </c>
      <c r="X35" s="17" t="str">
        <f>本体!Z34</f>
        <v>10-100MBq</v>
      </c>
      <c r="Y35" s="17" t="str">
        <f>本体!AA34</f>
        <v>10-100MBq</v>
      </c>
      <c r="Z35" s="17" t="str">
        <f>本体!AB34</f>
        <v>10-100MBq</v>
      </c>
      <c r="AA35" s="17" t="str">
        <f>本体!AC34</f>
        <v>10-100MBq</v>
      </c>
      <c r="AB35" s="17" t="str">
        <f>本体!AD34</f>
        <v>10-100MBq</v>
      </c>
      <c r="AC35" s="17" t="str">
        <f>本体!AE34</f>
        <v>10-100MBq</v>
      </c>
      <c r="AD35" s="17" t="str">
        <f>本体!AF34</f>
        <v>10-100MBq</v>
      </c>
      <c r="AE35" s="17" t="str">
        <f>本体!AG34</f>
        <v>1GBq以上</v>
      </c>
      <c r="AF35" s="17" t="str">
        <f>本体!AH34</f>
        <v>10-100MBq</v>
      </c>
      <c r="AG35" s="17">
        <f>本体!AI34</f>
        <v>0</v>
      </c>
      <c r="AH35" s="17">
        <f>本体!AJ34</f>
        <v>0</v>
      </c>
      <c r="AI35" s="17" t="str">
        <f>本体!AK34</f>
        <v>1-10MBq</v>
      </c>
      <c r="AJ35" s="17" t="str">
        <f>本体!AL34</f>
        <v>1-10MBq</v>
      </c>
      <c r="AK35" s="17" t="str">
        <f>本体!AM34</f>
        <v>10-100MBq</v>
      </c>
      <c r="AL35" s="17" t="str">
        <f>本体!AN34</f>
        <v>10-100MBq</v>
      </c>
      <c r="AM35" s="17" t="str">
        <f>本体!AO34</f>
        <v>10-100MBq</v>
      </c>
      <c r="AN35" s="17" t="str">
        <f>本体!AP34</f>
        <v>10-100MBq</v>
      </c>
      <c r="AO35" s="17" t="str">
        <f>本体!AQ34</f>
        <v>10-100MBq</v>
      </c>
      <c r="AP35" s="17" t="str">
        <f>本体!AR34</f>
        <v>10-100MBq</v>
      </c>
      <c r="AQ35" s="17" t="str">
        <f>本体!AS34</f>
        <v>1-10MBq</v>
      </c>
      <c r="AR35" s="17" t="str">
        <f>本体!AT34</f>
        <v>100-1GBq</v>
      </c>
      <c r="AS35" s="17">
        <f>本体!AU34</f>
        <v>0</v>
      </c>
      <c r="AT35" s="17">
        <f>本体!AV34</f>
        <v>0</v>
      </c>
      <c r="AU35" s="17">
        <f>本体!AW34</f>
        <v>0</v>
      </c>
      <c r="AV35" s="17" t="str">
        <f>本体!AX34</f>
        <v>100-1GBq</v>
      </c>
      <c r="AW35" s="17" t="str">
        <f>本体!AY34</f>
        <v>42-K 100MBq-1GBq, 43-K 100MBq-1GBq, 47-Sc  1GBq以上, 67-Cu 1GBq以上, 99-Mo 1GBq以上</v>
      </c>
      <c r="AX35" s="17" t="str">
        <f>本体!AZ34</f>
        <v>α線用計測装置（スペクトロメータ含む）;γ線用計測装置（スペクトロメータ含む）</v>
      </c>
      <c r="AY35" s="17">
        <f>本体!BA34</f>
        <v>0</v>
      </c>
      <c r="AZ35" s="17">
        <f>本体!BB34</f>
        <v>0</v>
      </c>
      <c r="BA35" s="17">
        <f>本体!BC34</f>
        <v>0</v>
      </c>
      <c r="BB35" s="17">
        <f>本体!BD34</f>
        <v>0</v>
      </c>
      <c r="BC35" s="17">
        <f>本体!BE34</f>
        <v>0</v>
      </c>
      <c r="BD35" s="17">
        <f>本体!BF34</f>
        <v>0</v>
      </c>
      <c r="BE35" s="17">
        <f>本体!BG34</f>
        <v>0</v>
      </c>
      <c r="BF35" s="17" t="str">
        <f>本体!BH34</f>
        <v>分光光度計（吸光・蛍光・赤外分光光度計等）</v>
      </c>
      <c r="BG35" s="17" t="str">
        <f>本体!BI34</f>
        <v>可能</v>
      </c>
      <c r="BH35" s="17">
        <f>本体!BJ34</f>
        <v>0</v>
      </c>
      <c r="BI35" s="17" t="str">
        <f>本体!BK34</f>
        <v>まずはメール（及び電話）で問合せから</v>
      </c>
      <c r="BJ35" s="17" t="str">
        <f>本体!BL34</f>
        <v>受け入れる際は従事者登録が必須（過去の被ばく記録がある場合、所属施設から記録を取り寄せる必要有）</v>
      </c>
      <c r="BK35" s="17" t="str">
        <f>本体!BM34</f>
        <v>利用者の所属元の個人被ばく線量計（受動式）を持参し，受入先の施設で直読式の線量計を用意する。</v>
      </c>
      <c r="BL35" s="17" t="str">
        <f>本体!BN34</f>
        <v>自身の所属・雇用元等で事前に受診することが必要（検診記録の提出が必須）</v>
      </c>
      <c r="BM35" s="17">
        <f>本体!CE34</f>
        <v>0</v>
      </c>
      <c r="BN35" s="17" t="str">
        <f>本体!CB34</f>
        <v>学外で教育訓練を受講している場合、その内容に問題が無ければ予防規程等の一部を除き、受講を免除する。</v>
      </c>
      <c r="BO35" s="17" t="str">
        <f>本体!CC34</f>
        <v>項目によって、対面とeラーニングを併用</v>
      </c>
      <c r="BP35" s="17" t="str">
        <f>本体!CD34</f>
        <v>定期は4月。それ以外は随時対応可。</v>
      </c>
      <c r="BQ35" s="17" t="str">
        <f>本体!BT34</f>
        <v>×</v>
      </c>
      <c r="BR35" s="17" t="str">
        <f>本体!BU34</f>
        <v>×</v>
      </c>
      <c r="BS35" s="17" t="str">
        <f>本体!BV34</f>
        <v>×</v>
      </c>
      <c r="BT35" s="17" t="str">
        <f>本体!BW34</f>
        <v>×</v>
      </c>
      <c r="BU35" s="17" t="str">
        <f>本体!BZ34</f>
        <v>〇</v>
      </c>
      <c r="BV35" s="17" t="str">
        <f>本体!BS34</f>
        <v>放射線安全管理スタッフ;一般的な実験装置の相談スタッフ;実験に関する相談員</v>
      </c>
      <c r="BW35" s="17">
        <f>本体!BO34</f>
        <v>0</v>
      </c>
      <c r="BX35" s="17" t="str">
        <f>本体!BP34</f>
        <v>共同利用・共同研究拠点の枠内なら費用は発生しない。その他は要相談。</v>
      </c>
      <c r="BY35" s="17" t="str">
        <f>本体!BQ34</f>
        <v>共同利用・共同研究拠点の枠内なら費用は発生しない。その他は要相談。</v>
      </c>
      <c r="BZ35" s="17" t="str">
        <f>本体!BX34</f>
        <v>〇</v>
      </c>
      <c r="CA35" s="17" t="str">
        <f>本体!BY34</f>
        <v>〇</v>
      </c>
      <c r="CB35" s="17" t="str">
        <f>本体!BR34</f>
        <v>平日の9：00から17：15、それ以外の場合は要相談</v>
      </c>
      <c r="CC35" s="17" t="str">
        <f>本体!CA34</f>
        <v>×</v>
      </c>
      <c r="CD35" s="17" t="str">
        <f>本体!CG34</f>
        <v>共同利用係</v>
      </c>
      <c r="CE35" s="17" t="str">
        <f>本体!CH34</f>
        <v>022-743-3411</v>
      </c>
      <c r="CF35" s="30" t="str">
        <f>本体!CI34</f>
        <v>usersoffice@lns.tohoku.ac.jp</v>
      </c>
    </row>
    <row r="36" spans="2:84" ht="300">
      <c r="B36" s="29" t="str">
        <f>本体!C35</f>
        <v>量子科学技術研究開発機構</v>
      </c>
      <c r="C36" s="17" t="str">
        <f>本体!D35</f>
        <v>量子医学・医療部門　量子医科学研究所</v>
      </c>
      <c r="D36" s="17" t="str">
        <f>本体!E35</f>
        <v>https://www.qst.go.jp/site/qms/1344.html</v>
      </c>
      <c r="E36" s="17" t="str">
        <f>本体!G35</f>
        <v>放射線化学;薬学;基礎医学;臨床医学;腫瘍学;脳神経科学;医工学;生物科学;基礎生物学;農学;環境化学</v>
      </c>
      <c r="F36" s="17" t="str">
        <f>本体!H35</f>
        <v>医学・薬学利用;生物学・農学利用;化学利用;物性利用;検出機器関連における利用</v>
      </c>
      <c r="G36" s="17" t="str">
        <f>本体!I35</f>
        <v>細胞実験;動物実験;化学実験;加速器実験;分子イメージング実験;がんを標的としたアイソトープ治療薬の研究開発</v>
      </c>
      <c r="H36" s="17" t="str">
        <f>本体!J35</f>
        <v>1GBq以上</v>
      </c>
      <c r="I36" s="17" t="str">
        <f>本体!K35</f>
        <v>1GBq以上</v>
      </c>
      <c r="J36" s="17" t="str">
        <f>本体!L35</f>
        <v>10-100MBq</v>
      </c>
      <c r="K36" s="17" t="str">
        <f>本体!M35</f>
        <v>1GBq以上</v>
      </c>
      <c r="L36" s="17" t="str">
        <f>本体!N35</f>
        <v>1GBq以上</v>
      </c>
      <c r="M36" s="17" t="str">
        <f>本体!O35</f>
        <v>100-1GBq</v>
      </c>
      <c r="N36" s="17" t="str">
        <f>本体!P35</f>
        <v>100-1GBq</v>
      </c>
      <c r="O36" s="17">
        <f>本体!Q35</f>
        <v>0</v>
      </c>
      <c r="P36" s="17" t="str">
        <f>本体!R35</f>
        <v>100-1GBq</v>
      </c>
      <c r="Q36" s="17" t="str">
        <f>本体!S35</f>
        <v>1MBq以下</v>
      </c>
      <c r="R36" s="17">
        <f>本体!T35</f>
        <v>0</v>
      </c>
      <c r="S36" s="17" t="str">
        <f>本体!U35</f>
        <v>1-10MBq</v>
      </c>
      <c r="T36" s="17" t="str">
        <f>本体!V35</f>
        <v>1MBq以下</v>
      </c>
      <c r="U36" s="17" t="str">
        <f>本体!W35</f>
        <v>1-10MBq</v>
      </c>
      <c r="V36" s="17" t="str">
        <f>本体!X35</f>
        <v>1-10MBq</v>
      </c>
      <c r="W36" s="17" t="str">
        <f>本体!Y35</f>
        <v>1GBq以上</v>
      </c>
      <c r="X36" s="17" t="str">
        <f>本体!Z35</f>
        <v>1MBq以下</v>
      </c>
      <c r="Y36" s="17" t="str">
        <f>本体!AA35</f>
        <v>1GBq以上</v>
      </c>
      <c r="Z36" s="17" t="str">
        <f>本体!AB35</f>
        <v>100-1GBq</v>
      </c>
      <c r="AA36" s="17" t="str">
        <f>本体!AC35</f>
        <v>100-1GBq</v>
      </c>
      <c r="AB36" s="17" t="str">
        <f>本体!AD35</f>
        <v>1MBq以下</v>
      </c>
      <c r="AC36" s="17" t="str">
        <f>本体!AE35</f>
        <v>1GBq以上</v>
      </c>
      <c r="AD36" s="17" t="str">
        <f>本体!AF35</f>
        <v>100-1GBq</v>
      </c>
      <c r="AE36" s="17" t="str">
        <f>本体!AG35</f>
        <v>1GBq以上</v>
      </c>
      <c r="AF36" s="17" t="str">
        <f>本体!AH35</f>
        <v>1GBq以上</v>
      </c>
      <c r="AG36" s="17" t="str">
        <f>本体!AI35</f>
        <v>10-100MBq</v>
      </c>
      <c r="AH36" s="17" t="str">
        <f>本体!AJ35</f>
        <v>100-1GBq</v>
      </c>
      <c r="AI36" s="17" t="str">
        <f>本体!AK35</f>
        <v>1-10MBq</v>
      </c>
      <c r="AJ36" s="17" t="str">
        <f>本体!AL35</f>
        <v>100-1GBq</v>
      </c>
      <c r="AK36" s="17">
        <f>本体!AM35</f>
        <v>0</v>
      </c>
      <c r="AL36" s="17" t="str">
        <f>本体!AN35</f>
        <v>10-100MBq</v>
      </c>
      <c r="AM36" s="17" t="str">
        <f>本体!AO35</f>
        <v>100-1GBq</v>
      </c>
      <c r="AN36" s="17" t="str">
        <f>本体!AP35</f>
        <v>10-100MBq</v>
      </c>
      <c r="AO36" s="17">
        <f>本体!AQ35</f>
        <v>0</v>
      </c>
      <c r="AP36" s="17" t="str">
        <f>本体!AR35</f>
        <v>100-1GBq</v>
      </c>
      <c r="AQ36" s="17">
        <f>本体!AS35</f>
        <v>0</v>
      </c>
      <c r="AR36" s="17" t="str">
        <f>本体!AT35</f>
        <v>100-1GBq</v>
      </c>
      <c r="AS36" s="17">
        <f>本体!AU35</f>
        <v>0</v>
      </c>
      <c r="AT36" s="17" t="str">
        <f>本体!AV35</f>
        <v>1MBq以下</v>
      </c>
      <c r="AU36" s="17">
        <f>本体!AW35</f>
        <v>0</v>
      </c>
      <c r="AV36" s="17" t="str">
        <f>本体!AX35</f>
        <v>10-100MBq</v>
      </c>
      <c r="AW36" s="17">
        <f>本体!AY35</f>
        <v>0</v>
      </c>
      <c r="AX36" s="17" t="str">
        <f>本体!AZ35</f>
        <v>α線用計測装置（スペクトロメータ含む）;β線用計測装置（スペクトロメータ含む）;γ線用計測装置（スペクトロメータ含む）;ドーズキャリブレータ（キュリーメータ）;スペクトルサーベイメーター</v>
      </c>
      <c r="AY36" s="17" t="str">
        <f>本体!BA35</f>
        <v>PerkinElmer, Tri-carb, 2005年(?)</v>
      </c>
      <c r="AZ36" s="17">
        <f>本体!BB35</f>
        <v>0</v>
      </c>
      <c r="BA36" s="17" t="str">
        <f>本体!BC35</f>
        <v>PerkinElmer, 2470 WIZARD, 2015年(?)
PerkinElmer, 2480 WIZARD, 2016年(?)</v>
      </c>
      <c r="BB36" s="17">
        <f>本体!BD35</f>
        <v>0</v>
      </c>
      <c r="BC36" s="17">
        <f>本体!BE35</f>
        <v>0</v>
      </c>
      <c r="BD36" s="17" t="str">
        <f>本体!BF35</f>
        <v>Siemens, Inveon, 2000年(?)
Siemens, Focus220, 2005年(?)
MiLab, VECTor, 2005年(?)
浜松ホトニクス, SHR7700, 1990年(?)</v>
      </c>
      <c r="BE36" s="17" t="str">
        <f>本体!BG35</f>
        <v>動物用MRI;動物用X線装置;動物用CT;サイクロトロン;核種合成装置</v>
      </c>
      <c r="BF36" s="17" t="str">
        <f>本体!BH35</f>
        <v>X線照射装置;顕微鏡（蛍光実体顕微鏡等）;細胞培養装置;PCRシステム;クロマトグラフ（液体・ガスクロマトグラフ質量分析装置等）;分光光度計（吸光・蛍光・赤外分光光度計等）;ミクロトーム</v>
      </c>
      <c r="BG36" s="17" t="str">
        <f>本体!BI35</f>
        <v>何らかの条件を満たせば可能</v>
      </c>
      <c r="BH36" s="17" t="str">
        <f>本体!BJ35</f>
        <v>共同研究などの契約があれば可能</v>
      </c>
      <c r="BI36" s="17" t="str">
        <f>本体!BK35</f>
        <v>まずはメール（及び電話）で問合せから</v>
      </c>
      <c r="BJ36" s="17" t="str">
        <f>本体!BL35</f>
        <v>受け入れる際は従事者登録が必須（過去の被ばく記録がある場合、所属施設から記録を取り寄せる必要有）;受託研究時など、内容によっては一時立ち入りにて対応する</v>
      </c>
      <c r="BK36" s="17" t="str">
        <f>本体!BM35</f>
        <v>利用者の所属元の個人被ばく線量計（ポケット線量計などの直読式）を持参し管理する;利用者の所属元の個人被ばく線量計（ガラスバッチなどの受動式）を持参し、所属元から結果の提供を受ける</v>
      </c>
      <c r="BL36" s="17" t="str">
        <f>本体!BN35</f>
        <v>自身の所属・雇用元等で事前に受診することが必要（検診記録の提出が必須）</v>
      </c>
      <c r="BM36" s="17" t="str">
        <f>本体!CE35</f>
        <v>年２回　7月、1月</v>
      </c>
      <c r="BN36" s="17" t="str">
        <f>本体!CB35</f>
        <v>学外で教育訓練を受講している場合、その内容に問題が無ければ予防規程等の一部を除き、受講を免除する。</v>
      </c>
      <c r="BO36" s="17" t="str">
        <f>本体!CC35</f>
        <v>項目によって、対面とeラーニングを併用</v>
      </c>
      <c r="BP36" s="17" t="str">
        <f>本体!CD35</f>
        <v>月２回</v>
      </c>
      <c r="BQ36" s="17" t="str">
        <f>本体!BT35</f>
        <v>〇</v>
      </c>
      <c r="BR36" s="17" t="str">
        <f>本体!BU35</f>
        <v>〇</v>
      </c>
      <c r="BS36" s="17" t="str">
        <f>本体!BV35</f>
        <v>〇</v>
      </c>
      <c r="BT36" s="17" t="str">
        <f>本体!BW35</f>
        <v>×</v>
      </c>
      <c r="BU36" s="17" t="str">
        <f>本体!BZ35</f>
        <v>〇</v>
      </c>
      <c r="BV36" s="17" t="str">
        <f>本体!BS35</f>
        <v>放射線安全管理スタッフ;動物実験全般の相談スタッフ;一般的な実験装置の相談スタッフ;実験に関する相談員;サイクロトロンオペレーター;イメージング装置オペレーター;プローブ合成オペレーター</v>
      </c>
      <c r="BW36" s="17">
        <f>本体!BO35</f>
        <v>0</v>
      </c>
      <c r="BX36" s="17">
        <f>本体!BP35</f>
        <v>0</v>
      </c>
      <c r="BY36" s="17" t="str">
        <f>本体!BQ35</f>
        <v>施設登録費は無料ですが，契約条件により異なりますので，ご相談ください。</v>
      </c>
      <c r="BZ36" s="17" t="str">
        <f>本体!BX35</f>
        <v>〇</v>
      </c>
      <c r="CA36" s="17" t="str">
        <f>本体!BY35</f>
        <v>〇</v>
      </c>
      <c r="CB36" s="17" t="str">
        <f>本体!BR35</f>
        <v>平日の9：00から17：00、それ以外の場合は要相談</v>
      </c>
      <c r="CC36" s="17" t="str">
        <f>本体!CA35</f>
        <v>〇</v>
      </c>
      <c r="CD36" s="17" t="str">
        <f>本体!CG35</f>
        <v>分子イメージング診断治療研究部（0433823704，tsuji.atsushi@qst.go.jp），先進核医学基盤研究部（0432064039，nagatsu.kotaro@qst.go.jp）</v>
      </c>
      <c r="CE36" s="17" t="str">
        <f>本体!CH35</f>
        <v>043-206-4039</v>
      </c>
      <c r="CF36" s="30" t="str">
        <f>本体!CI35</f>
        <v>nagatsu.kotaro@qst.go.jp</v>
      </c>
    </row>
    <row r="37" spans="2:84" ht="243.75">
      <c r="B37" s="29" t="str">
        <f>本体!C36</f>
        <v>順天堂大学</v>
      </c>
      <c r="C37" s="17" t="str">
        <f>本体!D36</f>
        <v>大学院医学研究科</v>
      </c>
      <c r="D37" s="17" t="str">
        <f>本体!E36</f>
        <v>https://www.juntendo.ac.jp/graduate/laboratory/labo/isotope_kenkyu/</v>
      </c>
      <c r="E37" s="17" t="str">
        <f>本体!G36</f>
        <v>薬学;基礎医学;臨床医学;腫瘍学;脳神経科学;医工学;環境化学</v>
      </c>
      <c r="F37" s="17" t="str">
        <f>本体!H36</f>
        <v>医学・薬学利用</v>
      </c>
      <c r="G37" s="17" t="str">
        <f>本体!I36</f>
        <v>細胞実験;動物実験;化学実験</v>
      </c>
      <c r="H37" s="17" t="str">
        <f>本体!J36</f>
        <v>100-1GBq</v>
      </c>
      <c r="I37" s="17">
        <f>本体!K36</f>
        <v>0</v>
      </c>
      <c r="J37" s="17" t="str">
        <f>本体!L36</f>
        <v>10-100MBq</v>
      </c>
      <c r="K37" s="17">
        <f>本体!M36</f>
        <v>0</v>
      </c>
      <c r="L37" s="17" t="str">
        <f>本体!N36</f>
        <v>100-1GBq</v>
      </c>
      <c r="M37" s="17" t="str">
        <f>本体!O36</f>
        <v>1MBq以下</v>
      </c>
      <c r="N37" s="17" t="str">
        <f>本体!P36</f>
        <v>100-1GBq</v>
      </c>
      <c r="O37" s="17" t="str">
        <f>本体!Q36</f>
        <v>100-1GBq</v>
      </c>
      <c r="P37" s="17" t="str">
        <f>本体!R36</f>
        <v>100-1GBq</v>
      </c>
      <c r="Q37" s="17">
        <f>本体!S36</f>
        <v>0</v>
      </c>
      <c r="R37" s="17" t="str">
        <f>本体!T36</f>
        <v>1-10MBq</v>
      </c>
      <c r="S37" s="17" t="str">
        <f>本体!U36</f>
        <v>10-100MBq</v>
      </c>
      <c r="T37" s="17" t="str">
        <f>本体!V36</f>
        <v>1MBq以下</v>
      </c>
      <c r="U37" s="17" t="str">
        <f>本体!W36</f>
        <v>1-10MBq</v>
      </c>
      <c r="V37" s="17">
        <f>本体!X36</f>
        <v>0</v>
      </c>
      <c r="W37" s="17">
        <f>本体!Y36</f>
        <v>0</v>
      </c>
      <c r="X37" s="17" t="str">
        <f>本体!Z36</f>
        <v>1MBq以下</v>
      </c>
      <c r="Y37" s="17" t="str">
        <f>本体!AA36</f>
        <v>10-100MBq</v>
      </c>
      <c r="Z37" s="17">
        <f>本体!AB36</f>
        <v>0</v>
      </c>
      <c r="AA37" s="17">
        <f>本体!AC36</f>
        <v>0</v>
      </c>
      <c r="AB37" s="17">
        <f>本体!AD36</f>
        <v>0</v>
      </c>
      <c r="AC37" s="17">
        <f>本体!AE36</f>
        <v>0</v>
      </c>
      <c r="AD37" s="17">
        <f>本体!AF36</f>
        <v>0</v>
      </c>
      <c r="AE37" s="17" t="str">
        <f>本体!AG36</f>
        <v>10-100MBq</v>
      </c>
      <c r="AF37" s="17" t="str">
        <f>本体!AH36</f>
        <v>10-100MBq</v>
      </c>
      <c r="AG37" s="17" t="str">
        <f>本体!AI36</f>
        <v>10-100MBq</v>
      </c>
      <c r="AH37" s="17">
        <f>本体!AJ36</f>
        <v>0</v>
      </c>
      <c r="AI37" s="17" t="str">
        <f>本体!AK36</f>
        <v>10-100MBq</v>
      </c>
      <c r="AJ37" s="17" t="str">
        <f>本体!AL36</f>
        <v>1-10MBq</v>
      </c>
      <c r="AK37" s="17">
        <f>本体!AM36</f>
        <v>0</v>
      </c>
      <c r="AL37" s="17">
        <f>本体!AN36</f>
        <v>0</v>
      </c>
      <c r="AM37" s="17">
        <f>本体!AO36</f>
        <v>0</v>
      </c>
      <c r="AN37" s="17">
        <f>本体!AP36</f>
        <v>0</v>
      </c>
      <c r="AO37" s="17">
        <f>本体!AQ36</f>
        <v>0</v>
      </c>
      <c r="AP37" s="17" t="str">
        <f>本体!AR36</f>
        <v>10-100MBq</v>
      </c>
      <c r="AQ37" s="17">
        <f>本体!AS36</f>
        <v>0</v>
      </c>
      <c r="AR37" s="17">
        <f>本体!AT36</f>
        <v>0</v>
      </c>
      <c r="AS37" s="17">
        <f>本体!AU36</f>
        <v>0</v>
      </c>
      <c r="AT37" s="17">
        <f>本体!AV36</f>
        <v>0</v>
      </c>
      <c r="AU37" s="17">
        <f>本体!AW36</f>
        <v>0</v>
      </c>
      <c r="AV37" s="17">
        <f>本体!AX36</f>
        <v>0</v>
      </c>
      <c r="AW37" s="17">
        <f>本体!AY36</f>
        <v>0</v>
      </c>
      <c r="AX37" s="17">
        <f>本体!AZ36</f>
        <v>0</v>
      </c>
      <c r="AY37" s="17" t="str">
        <f>本体!BA36</f>
        <v>Tri-Carb 5110 :PerkinElmer(2015)
300SL:HIDEX(2020)</v>
      </c>
      <c r="AZ37" s="17" t="str">
        <f>本体!BB36</f>
        <v>1450 MicroBeta TriLux:PerkinElmer(2008)
SENSE BETA Photometer:HIDEX(2016)</v>
      </c>
      <c r="BA37" s="17" t="str">
        <f>本体!BC36</f>
        <v>2480 WIZARD2 :PerkinElmer(2015)</v>
      </c>
      <c r="BB37" s="17" t="str">
        <f>本体!BD36</f>
        <v>FLA9500BGR:GE(2015)</v>
      </c>
      <c r="BC37" s="17">
        <f>本体!BE36</f>
        <v>0</v>
      </c>
      <c r="BD37" s="17">
        <f>本体!BF36</f>
        <v>0</v>
      </c>
      <c r="BE37" s="17">
        <f>本体!BG36</f>
        <v>0</v>
      </c>
      <c r="BF37" s="17" t="str">
        <f>本体!BH36</f>
        <v>顕微鏡（蛍光実体顕微鏡等）;細胞培養装置;PCRシステム;捕集装置（ダストサンプラー、捕集装置等）;分光光度計（吸光・蛍光・赤外分光光度計等）;ミクロトーム</v>
      </c>
      <c r="BG37" s="17" t="str">
        <f>本体!BI36</f>
        <v>何らかの条件を満たせば可能</v>
      </c>
      <c r="BH37" s="17" t="str">
        <f>本体!BJ36</f>
        <v>何らかの身分を有すること。</v>
      </c>
      <c r="BI37" s="17" t="str">
        <f>本体!BK36</f>
        <v>まずはメール（及び電話）で問合せから</v>
      </c>
      <c r="BJ37" s="17" t="str">
        <f>本体!BL36</f>
        <v>受け入れる際は従事者登録が必須（過去の被ばく記録がある場合、所属施設から記録を取り寄せる必要有）;受託研究時など、内容によっては一時立ち入りにて対応する</v>
      </c>
      <c r="BK37" s="17" t="str">
        <f>本体!BM36</f>
        <v>受け入れ先の施設で新たに個人被ばく線量計を用意し管理する</v>
      </c>
      <c r="BL37" s="17" t="str">
        <f>本体!BN36</f>
        <v>受け入れ先で受診が可能</v>
      </c>
      <c r="BM37" s="17" t="str">
        <f>本体!CE36</f>
        <v>年2回、5月と11月、その他臨時対応は相談。</v>
      </c>
      <c r="BN37" s="17" t="str">
        <f>本体!CB36</f>
        <v>学外で教育訓練を受講している場合、その内容に問題が無ければ予防規程等の一部を除き、受講を免除する。</v>
      </c>
      <c r="BO37" s="17" t="str">
        <f>本体!CC36</f>
        <v>項目によって、対面とeラーニングを併用</v>
      </c>
      <c r="BP37" s="17" t="str">
        <f>本体!CD36</f>
        <v>4月及び5月は定例、その他時期はオンデマンド、随時。</v>
      </c>
      <c r="BQ37" s="17" t="str">
        <f>本体!BT36</f>
        <v>〇</v>
      </c>
      <c r="BR37" s="17" t="str">
        <f>本体!BU36</f>
        <v>△（応相談）</v>
      </c>
      <c r="BS37" s="17" t="str">
        <f>本体!BV36</f>
        <v>〇</v>
      </c>
      <c r="BT37" s="17" t="str">
        <f>本体!BW36</f>
        <v>×</v>
      </c>
      <c r="BU37" s="17" t="str">
        <f>本体!BZ36</f>
        <v>×</v>
      </c>
      <c r="BV37" s="17" t="str">
        <f>本体!BS36</f>
        <v>放射線安全管理スタッフ;一般的な実験装置の相談スタッフ</v>
      </c>
      <c r="BW37" s="17">
        <f>本体!BO36</f>
        <v>0</v>
      </c>
      <c r="BX37" s="17" t="str">
        <f>本体!BP36</f>
        <v>被ばく測定バッジ貸与料金～500円</v>
      </c>
      <c r="BY37" s="17">
        <f>本体!BQ36</f>
        <v>0</v>
      </c>
      <c r="BZ37" s="17" t="str">
        <f>本体!BX36</f>
        <v>×</v>
      </c>
      <c r="CA37" s="17" t="str">
        <f>本体!BY36</f>
        <v>×</v>
      </c>
      <c r="CB37" s="17" t="str">
        <f>本体!BR36</f>
        <v>9:00～23:00　時間外が要相談</v>
      </c>
      <c r="CC37" s="17" t="str">
        <f>本体!CA36</f>
        <v>×</v>
      </c>
      <c r="CD37" s="17" t="str">
        <f>本体!CG36</f>
        <v>研究基盤センター　アイソトープ研究室・放射線管理室</v>
      </c>
      <c r="CE37" s="17" t="str">
        <f>本体!CH36</f>
        <v>03-5802-1118</v>
      </c>
      <c r="CF37" s="30" t="str">
        <f>本体!CI36</f>
        <v>rikanri@juntendo.ac.jp</v>
      </c>
    </row>
    <row r="38" spans="2:84" ht="300">
      <c r="B38" s="29" t="str">
        <f>本体!C37</f>
        <v>国立研究開発法人　量子科学技術研究開発機構　高崎量子応用研究所</v>
      </c>
      <c r="C38" s="17" t="str">
        <f>本体!D37</f>
        <v>イオン照射研究施設（TIARA）</v>
      </c>
      <c r="D38" s="17" t="str">
        <f>本体!E37</f>
        <v>https://www.qst.go.jp/site/taka-riyoukanri/2163.html</v>
      </c>
      <c r="E38" s="17" t="str">
        <f>本体!G37</f>
        <v>放射線化学;薬学;基礎医学;腫瘍学;医工学;生物科学;基礎生物学;農学;物理化学;環境化学;放射化学</v>
      </c>
      <c r="F38" s="17" t="str">
        <f>本体!H37</f>
        <v>医学・薬学利用;生物学・農学利用;化学利用;検出機器関連における利用</v>
      </c>
      <c r="G38" s="17" t="str">
        <f>本体!I37</f>
        <v>細胞実験;動物実験;化学実験;加速器実験;分子イメージング実験;がんを標的としたアイソトープ治療薬の研究開発</v>
      </c>
      <c r="H38" s="17">
        <f>本体!J37</f>
        <v>0</v>
      </c>
      <c r="I38" s="17" t="str">
        <f>本体!K37</f>
        <v>100-1GBq</v>
      </c>
      <c r="J38" s="17">
        <f>本体!L37</f>
        <v>0</v>
      </c>
      <c r="K38" s="17" t="str">
        <f>本体!M37</f>
        <v>100-1GBq</v>
      </c>
      <c r="L38" s="17" t="str">
        <f>本体!N37</f>
        <v>100-1GBq</v>
      </c>
      <c r="M38" s="17" t="str">
        <f>本体!O37</f>
        <v>10-100MBq</v>
      </c>
      <c r="N38" s="17" t="str">
        <f>本体!P37</f>
        <v>100-1GBq</v>
      </c>
      <c r="O38" s="17" t="str">
        <f>本体!Q37</f>
        <v>100-1GBq</v>
      </c>
      <c r="P38" s="17" t="str">
        <f>本体!R37</f>
        <v>100-1GBq</v>
      </c>
      <c r="Q38" s="17">
        <f>本体!S37</f>
        <v>0</v>
      </c>
      <c r="R38" s="17">
        <f>本体!T37</f>
        <v>0</v>
      </c>
      <c r="S38" s="17" t="str">
        <f>本体!U37</f>
        <v>100-1GBq</v>
      </c>
      <c r="T38" s="17" t="str">
        <f>本体!V37</f>
        <v>100-1GBq</v>
      </c>
      <c r="U38" s="17" t="str">
        <f>本体!W37</f>
        <v>100-1GBq</v>
      </c>
      <c r="V38" s="17">
        <f>本体!X37</f>
        <v>0</v>
      </c>
      <c r="W38" s="17" t="str">
        <f>本体!Y37</f>
        <v>100-1GBq</v>
      </c>
      <c r="X38" s="17" t="str">
        <f>本体!Z37</f>
        <v>100-1GBq</v>
      </c>
      <c r="Y38" s="17" t="str">
        <f>本体!AA37</f>
        <v>100-1GBq</v>
      </c>
      <c r="Z38" s="17" t="str">
        <f>本体!AB37</f>
        <v>10-100MBq</v>
      </c>
      <c r="AA38" s="17" t="str">
        <f>本体!AC37</f>
        <v>10-100MBq</v>
      </c>
      <c r="AB38" s="17" t="str">
        <f>本体!AD37</f>
        <v>1MBq以下</v>
      </c>
      <c r="AC38" s="17" t="str">
        <f>本体!AE37</f>
        <v>100-1GBq</v>
      </c>
      <c r="AD38" s="17" t="str">
        <f>本体!AF37</f>
        <v>100-1GBq</v>
      </c>
      <c r="AE38" s="17" t="str">
        <f>本体!AG37</f>
        <v>10-100MBq</v>
      </c>
      <c r="AF38" s="17" t="str">
        <f>本体!AH37</f>
        <v>10-100MBq</v>
      </c>
      <c r="AG38" s="17" t="str">
        <f>本体!AI37</f>
        <v>10-100MBq</v>
      </c>
      <c r="AH38" s="17" t="str">
        <f>本体!AJ37</f>
        <v>1-10MBq</v>
      </c>
      <c r="AI38" s="17" t="str">
        <f>本体!AK37</f>
        <v>1MBq以下</v>
      </c>
      <c r="AJ38" s="17" t="str">
        <f>本体!AL37</f>
        <v>1-10MBq</v>
      </c>
      <c r="AK38" s="17">
        <f>本体!AM37</f>
        <v>0</v>
      </c>
      <c r="AL38" s="17" t="str">
        <f>本体!AN37</f>
        <v>1-10MBq</v>
      </c>
      <c r="AM38" s="17" t="str">
        <f>本体!AO37</f>
        <v>100-1GBq</v>
      </c>
      <c r="AN38" s="17" t="str">
        <f>本体!AP37</f>
        <v>10-100MBq</v>
      </c>
      <c r="AO38" s="17">
        <f>本体!AQ37</f>
        <v>0</v>
      </c>
      <c r="AP38" s="17" t="str">
        <f>本体!AR37</f>
        <v>100-1GBq</v>
      </c>
      <c r="AQ38" s="17">
        <f>本体!AS37</f>
        <v>0</v>
      </c>
      <c r="AR38" s="17" t="str">
        <f>本体!AT37</f>
        <v>100-1GBq</v>
      </c>
      <c r="AS38" s="17">
        <f>本体!AU37</f>
        <v>0</v>
      </c>
      <c r="AT38" s="17">
        <f>本体!AV37</f>
        <v>0</v>
      </c>
      <c r="AU38" s="17">
        <f>本体!AW37</f>
        <v>0</v>
      </c>
      <c r="AV38" s="17" t="str">
        <f>本体!AX37</f>
        <v>1MBq以下</v>
      </c>
      <c r="AW38" s="17" t="str">
        <f>本体!AY37</f>
        <v>76Br(100-1GBq)、77Br(100-1GBq)、107Cd（100-1GBq）、127Cs（10-100MBq）</v>
      </c>
      <c r="AX38" s="17" t="str">
        <f>本体!AZ37</f>
        <v>α線用計測装置（スペクトロメータ含む）;γ線用計測装置（スペクトロメータ含む）;ドーズキャリブレータ（キュリーメータ）</v>
      </c>
      <c r="AY38" s="17" t="str">
        <f>本体!BA37</f>
        <v>ORDELA社製　α線液体シンチレーションカウンタPERALS（2019年度）</v>
      </c>
      <c r="AZ38" s="17">
        <f>本体!BB37</f>
        <v>0</v>
      </c>
      <c r="BA38" s="17" t="str">
        <f>本体!BC37</f>
        <v>日立製作所製　AccuFLEX/ARC-7001（2008年度）</v>
      </c>
      <c r="BB38" s="17" t="str">
        <f>本体!BD37</f>
        <v>GEヘルスサイエンス製　Typhoon FLA7000（2011年度）</v>
      </c>
      <c r="BC38" s="17">
        <f>本体!BE37</f>
        <v>0</v>
      </c>
      <c r="BD38" s="17">
        <f>本体!BF37</f>
        <v>0</v>
      </c>
      <c r="BE38" s="17" t="str">
        <f>本体!BG37</f>
        <v>サイクロトロン；プラナーポジトロンイメージング装置</v>
      </c>
      <c r="BF38" s="17" t="str">
        <f>本体!BH37</f>
        <v>顕微鏡（蛍光実体顕微鏡等）;細胞培養装置;クロマトグラフ（液体・ガスクロマトグラフ質量分析装置等）;捕集装置（ダストサンプラー、捕集装置等）;ミクロトーム</v>
      </c>
      <c r="BG38" s="17" t="str">
        <f>本体!BI37</f>
        <v>何らかの条件を満たせば可能</v>
      </c>
      <c r="BH38" s="17" t="str">
        <f>本体!BJ37</f>
        <v>量子科学技術研究開発機構受入研究員としての受入が必須</v>
      </c>
      <c r="BI38" s="17" t="str">
        <f>本体!BK37</f>
        <v>まずはメール（及び電話）で問合せから</v>
      </c>
      <c r="BJ38" s="17" t="str">
        <f>本体!BL37</f>
        <v>受け入れる際は従事者登録が必須（過去の被ばく記録がある場合、所属施設から記録を取り寄せる必要有）</v>
      </c>
      <c r="BK38" s="17" t="str">
        <f>本体!BM37</f>
        <v>受け入れ先の施設で新たに個人被ばく線量計を用意し管理する</v>
      </c>
      <c r="BL38" s="17" t="str">
        <f>本体!BN37</f>
        <v>自身の所属・雇用元等で事前に受診することが必要（検診記録の提出が必須）</v>
      </c>
      <c r="BM38" s="17">
        <f>本体!CE37</f>
        <v>0</v>
      </c>
      <c r="BN38" s="17" t="str">
        <f>本体!CB37</f>
        <v>学内の教育訓練が必須</v>
      </c>
      <c r="BO38" s="17" t="str">
        <f>本体!CC37</f>
        <v>全て対面</v>
      </c>
      <c r="BP38" s="17" t="str">
        <f>本体!CD37</f>
        <v>随時</v>
      </c>
      <c r="BQ38" s="17" t="str">
        <f>本体!BT37</f>
        <v>〇</v>
      </c>
      <c r="BR38" s="17" t="str">
        <f>本体!BU37</f>
        <v>〇</v>
      </c>
      <c r="BS38" s="17" t="str">
        <f>本体!BV37</f>
        <v>〇</v>
      </c>
      <c r="BT38" s="17" t="str">
        <f>本体!BW37</f>
        <v>×</v>
      </c>
      <c r="BU38" s="17" t="str">
        <f>本体!BZ37</f>
        <v>△（応相談）</v>
      </c>
      <c r="BV38" s="17" t="str">
        <f>本体!BS37</f>
        <v>放射線安全管理スタッフ;動物実験全般の相談スタッフ;一般的な実験装置の相談スタッフ;実験に関する相談員;サイクロトロンオペレーター</v>
      </c>
      <c r="BW38" s="17">
        <f>本体!BO37</f>
        <v>0</v>
      </c>
      <c r="BX38" s="17">
        <f>本体!BP37</f>
        <v>0</v>
      </c>
      <c r="BY38" s="17">
        <f>本体!BQ37</f>
        <v>0</v>
      </c>
      <c r="BZ38" s="17" t="str">
        <f>本体!BX37</f>
        <v>〇</v>
      </c>
      <c r="CA38" s="17" t="str">
        <f>本体!BY37</f>
        <v>〇</v>
      </c>
      <c r="CB38" s="17" t="str">
        <f>本体!BR37</f>
        <v>平日の9：00から17：３0、それ以外の時間帯は要相談</v>
      </c>
      <c r="CC38" s="17" t="str">
        <f>本体!CA37</f>
        <v>〇</v>
      </c>
      <c r="CD38" s="17" t="str">
        <f>本体!CG37</f>
        <v>高崎量子応用研究所　放射線生物応用研究部</v>
      </c>
      <c r="CE38" s="17" t="str">
        <f>本体!CH37</f>
        <v>027-346-9461</v>
      </c>
      <c r="CF38" s="30" t="str">
        <f>本体!CI37</f>
        <v>watanabe.shigeki@qst.go.jp</v>
      </c>
    </row>
    <row r="39" spans="2:84" ht="375">
      <c r="B39" s="29" t="str">
        <f>本体!C38</f>
        <v>大阪大学</v>
      </c>
      <c r="C39" s="17" t="str">
        <f>本体!D38</f>
        <v>核物理研究センター</v>
      </c>
      <c r="D39" s="17" t="str">
        <f>本体!E38</f>
        <v>http://www.rcnp.osaka-u.ac.jp/</v>
      </c>
      <c r="E39" s="17" t="str">
        <f>本体!G38</f>
        <v>放射線化学;腫瘍学;医工学;原子核物理学;物理化学</v>
      </c>
      <c r="F39" s="17" t="str">
        <f>本体!H38</f>
        <v>医学・薬学利用;化学利用;核分光学研究</v>
      </c>
      <c r="G39" s="17" t="str">
        <f>本体!I38</f>
        <v>細胞実験;化学実験;加速器実験</v>
      </c>
      <c r="H39" s="17" t="str">
        <f>本体!J38</f>
        <v>10-100MBq</v>
      </c>
      <c r="I39" s="17" t="str">
        <f>本体!K38</f>
        <v>10-100MBq</v>
      </c>
      <c r="J39" s="17" t="str">
        <f>本体!L38</f>
        <v>1GBq以上</v>
      </c>
      <c r="K39" s="17" t="str">
        <f>本体!M38</f>
        <v>10-100MBq</v>
      </c>
      <c r="L39" s="17" t="str">
        <f>本体!N38</f>
        <v>10-100MBq</v>
      </c>
      <c r="M39" s="17" t="str">
        <f>本体!O38</f>
        <v>10-100MBq</v>
      </c>
      <c r="N39" s="17" t="str">
        <f>本体!P38</f>
        <v>10-100MBq</v>
      </c>
      <c r="O39" s="17" t="str">
        <f>本体!Q38</f>
        <v>10-100MBq</v>
      </c>
      <c r="P39" s="17" t="str">
        <f>本体!R38</f>
        <v>10-100MBq</v>
      </c>
      <c r="Q39" s="17" t="str">
        <f>本体!S38</f>
        <v>10-100MBq</v>
      </c>
      <c r="R39" s="17" t="str">
        <f>本体!T38</f>
        <v>10-100MBq</v>
      </c>
      <c r="S39" s="17" t="str">
        <f>本体!U38</f>
        <v>10-100MBq</v>
      </c>
      <c r="T39" s="17" t="str">
        <f>本体!V38</f>
        <v>10-100MBq</v>
      </c>
      <c r="U39" s="17" t="str">
        <f>本体!W38</f>
        <v>10-100MBq</v>
      </c>
      <c r="V39" s="17" t="str">
        <f>本体!X38</f>
        <v>10-100MBq</v>
      </c>
      <c r="W39" s="17" t="str">
        <f>本体!Y38</f>
        <v>10-100MBq</v>
      </c>
      <c r="X39" s="17" t="str">
        <f>本体!Z38</f>
        <v>10-100MBq</v>
      </c>
      <c r="Y39" s="17" t="str">
        <f>本体!AA38</f>
        <v>10-100MBq</v>
      </c>
      <c r="Z39" s="17" t="str">
        <f>本体!AB38</f>
        <v>10-100MBq</v>
      </c>
      <c r="AA39" s="17" t="str">
        <f>本体!AC38</f>
        <v>10-100MBq</v>
      </c>
      <c r="AB39" s="17" t="str">
        <f>本体!AD38</f>
        <v>10-100MBq</v>
      </c>
      <c r="AC39" s="17" t="str">
        <f>本体!AE38</f>
        <v>10-100MBq</v>
      </c>
      <c r="AD39" s="17" t="str">
        <f>本体!AF38</f>
        <v>10-100MBq</v>
      </c>
      <c r="AE39" s="17" t="str">
        <f>本体!AG38</f>
        <v>10-100MBq</v>
      </c>
      <c r="AF39" s="17" t="str">
        <f>本体!AH38</f>
        <v>10-100MBq</v>
      </c>
      <c r="AG39" s="17" t="str">
        <f>本体!AI38</f>
        <v>10-100MBq</v>
      </c>
      <c r="AH39" s="17" t="str">
        <f>本体!AJ38</f>
        <v>10-100MBq</v>
      </c>
      <c r="AI39" s="17" t="str">
        <f>本体!AK38</f>
        <v>10-100MBq</v>
      </c>
      <c r="AJ39" s="17" t="str">
        <f>本体!AL38</f>
        <v>10-100MBq</v>
      </c>
      <c r="AK39" s="17" t="str">
        <f>本体!AM38</f>
        <v>10-100MBq</v>
      </c>
      <c r="AL39" s="17" t="str">
        <f>本体!AN38</f>
        <v>10-100MBq</v>
      </c>
      <c r="AM39" s="17" t="str">
        <f>本体!AO38</f>
        <v>10-100MBq</v>
      </c>
      <c r="AN39" s="17" t="str">
        <f>本体!AP38</f>
        <v>10-100MBq</v>
      </c>
      <c r="AO39" s="17" t="str">
        <f>本体!AQ38</f>
        <v>10-100MBq</v>
      </c>
      <c r="AP39" s="17" t="str">
        <f>本体!AR38</f>
        <v>10-100MBq</v>
      </c>
      <c r="AQ39" s="17" t="str">
        <f>本体!AS38</f>
        <v>1MBq以下</v>
      </c>
      <c r="AR39" s="17" t="str">
        <f>本体!AT38</f>
        <v>1GBq以上</v>
      </c>
      <c r="AS39" s="17" t="str">
        <f>本体!AU38</f>
        <v>10-100MBq</v>
      </c>
      <c r="AT39" s="17" t="str">
        <f>本体!AV38</f>
        <v>1MBq以下</v>
      </c>
      <c r="AU39" s="17" t="str">
        <f>本体!AW38</f>
        <v>1MBq以下</v>
      </c>
      <c r="AV39" s="17" t="str">
        <f>本体!AX38</f>
        <v>1MBq以下</v>
      </c>
      <c r="AW39" s="17" t="str">
        <f>本体!AY38</f>
        <v>その他、1000核種以上</v>
      </c>
      <c r="AX39" s="17" t="str">
        <f>本体!AZ38</f>
        <v>γ線用計測装置（スペクトロメータ含む）</v>
      </c>
      <c r="AY39" s="17" t="str">
        <f>本体!BA38</f>
        <v>LSC-7200、2010年頃</v>
      </c>
      <c r="AZ39" s="17">
        <f>本体!BB38</f>
        <v>0</v>
      </c>
      <c r="BA39" s="17">
        <f>本体!BC38</f>
        <v>0</v>
      </c>
      <c r="BB39" s="17">
        <f>本体!BD38</f>
        <v>0</v>
      </c>
      <c r="BC39" s="17">
        <f>本体!BE38</f>
        <v>0</v>
      </c>
      <c r="BD39" s="17">
        <f>本体!BF38</f>
        <v>0</v>
      </c>
      <c r="BE39" s="17" t="str">
        <f>本体!BG38</f>
        <v>サイクロトロン</v>
      </c>
      <c r="BF39" s="17">
        <f>本体!BH38</f>
        <v>0</v>
      </c>
      <c r="BG39" s="17" t="str">
        <f>本体!BI38</f>
        <v>可能</v>
      </c>
      <c r="BH39" s="17">
        <f>本体!BJ38</f>
        <v>0</v>
      </c>
      <c r="BI39" s="17" t="str">
        <f>本体!BK38</f>
        <v>施設のwebサイト内の申請方法等のページから（下記の「その他）の欄に該当のURLを添付ください）;短寿命RIプラットフォーム	http://www.rcnp.osaka-u.ac.jp/~ripf/ 国際共同利用プロジェクト	http://www.rcnp.osaka-u.ac.jp/Divisions/plan/UsersOffice/</v>
      </c>
      <c r="BJ39" s="17" t="str">
        <f>本体!BL38</f>
        <v>受け入れる際は従事者登録が必須（過去の被ばく記録がある場合、所属施設から記録を取り寄せる必要有）</v>
      </c>
      <c r="BK39" s="17" t="str">
        <f>本体!BM38</f>
        <v>利用者の所属元の個人被ばく線量計（ガラスバッチなどの受動式）を持参し、所属元から結果の提供を受ける</v>
      </c>
      <c r="BL39" s="17" t="str">
        <f>本体!BN38</f>
        <v>自身の所属・雇用元等で事前に受診することが必要（検診記録の提出が必須）</v>
      </c>
      <c r="BM39" s="17" t="str">
        <f>本体!CE38</f>
        <v>定期の健康診断は年2回、立ち入り前の健康診断は不定期</v>
      </c>
      <c r="BN39" s="17" t="str">
        <f>本体!CB38</f>
        <v>所属機関の教育訓練をベースとした上で当センターの教育訓練受講が必要</v>
      </c>
      <c r="BO39" s="17" t="str">
        <f>本体!CC38</f>
        <v>項目によって、対面とeラーニングを併用</v>
      </c>
      <c r="BP39" s="17" t="str">
        <f>本体!CD38</f>
        <v>ユーザーの要望に応じて随時実施</v>
      </c>
      <c r="BQ39" s="17" t="str">
        <f>本体!BT38</f>
        <v>×</v>
      </c>
      <c r="BR39" s="17" t="str">
        <f>本体!BU38</f>
        <v>×</v>
      </c>
      <c r="BS39" s="17" t="str">
        <f>本体!BV38</f>
        <v>×</v>
      </c>
      <c r="BT39" s="17" t="str">
        <f>本体!BW38</f>
        <v>×</v>
      </c>
      <c r="BU39" s="17" t="str">
        <f>本体!BZ38</f>
        <v>×</v>
      </c>
      <c r="BV39" s="17" t="str">
        <f>本体!BS38</f>
        <v>放射線安全管理スタッフ;一般的な実験装置の相談スタッフ;サイクロトロンオペレーター</v>
      </c>
      <c r="BW39" s="17">
        <f>本体!BO38</f>
        <v>0</v>
      </c>
      <c r="BX39" s="17">
        <f>本体!BP38</f>
        <v>0</v>
      </c>
      <c r="BY39" s="17">
        <f>本体!BQ38</f>
        <v>0</v>
      </c>
      <c r="BZ39" s="17" t="str">
        <f>本体!BX38</f>
        <v>〇</v>
      </c>
      <c r="CA39" s="17" t="str">
        <f>本体!BY38</f>
        <v>〇</v>
      </c>
      <c r="CB39" s="17" t="str">
        <f>本体!BR38</f>
        <v>応相談</v>
      </c>
      <c r="CC39" s="17" t="str">
        <f>本体!CA38</f>
        <v>〇</v>
      </c>
      <c r="CD39" s="17" t="str">
        <f>本体!CG38</f>
        <v>大阪大学核物理研究センター共同利用支援室</v>
      </c>
      <c r="CE39" s="17" t="str">
        <f>本体!CH38</f>
        <v>06-6879-8902</v>
      </c>
      <c r="CF39" s="30" t="str">
        <f>本体!CI38</f>
        <v>usersoffice@rcnp.osaka-u.ac.jp</v>
      </c>
    </row>
    <row r="40" spans="2:84" ht="356.25">
      <c r="B40" s="29" t="str">
        <f>本体!C39</f>
        <v>東京医科歯科大学</v>
      </c>
      <c r="C40" s="17" t="str">
        <f>本体!D39</f>
        <v>統合研究機構リサーチコアセンター</v>
      </c>
      <c r="D40" s="17" t="str">
        <f>本体!E39</f>
        <v>http://www.tmd.ac.jp/rcmd/</v>
      </c>
      <c r="E40" s="17" t="str">
        <f>本体!G39</f>
        <v>基礎医学;臨床医学;腫瘍学;脳神経科学;医工学;生物科学;基礎生物学;環境化学</v>
      </c>
      <c r="F40" s="17" t="str">
        <f>本体!H39</f>
        <v>医学・薬学利用;生物学・農学利用</v>
      </c>
      <c r="G40" s="17" t="str">
        <f>本体!I39</f>
        <v>細胞実験;動物実験;化学実験;分子イメージング実験;がんを標的としたアイソトープ治療薬の研究開発</v>
      </c>
      <c r="H40" s="17" t="str">
        <f>本体!J39</f>
        <v>1GBq以上</v>
      </c>
      <c r="I40" s="17">
        <f>本体!K39</f>
        <v>0</v>
      </c>
      <c r="J40" s="17" t="str">
        <f>本体!L39</f>
        <v>100-1GBq</v>
      </c>
      <c r="K40" s="17">
        <f>本体!M39</f>
        <v>0</v>
      </c>
      <c r="L40" s="17">
        <f>本体!N39</f>
        <v>0</v>
      </c>
      <c r="M40" s="17" t="str">
        <f>本体!O39</f>
        <v>1-10MBq</v>
      </c>
      <c r="N40" s="17" t="str">
        <f>本体!P39</f>
        <v>100-1GBq</v>
      </c>
      <c r="O40" s="17" t="str">
        <f>本体!Q39</f>
        <v>10-100MBq</v>
      </c>
      <c r="P40" s="17" t="str">
        <f>本体!R39</f>
        <v>100-1GBq</v>
      </c>
      <c r="Q40" s="17" t="str">
        <f>本体!S39</f>
        <v>1-10MBq</v>
      </c>
      <c r="R40" s="17" t="str">
        <f>本体!T39</f>
        <v>10-100MBq</v>
      </c>
      <c r="S40" s="17" t="str">
        <f>本体!U39</f>
        <v>100-1GBq</v>
      </c>
      <c r="T40" s="17" t="str">
        <f>本体!V39</f>
        <v>10-100MBq</v>
      </c>
      <c r="U40" s="17" t="str">
        <f>本体!W39</f>
        <v>1-10MBq</v>
      </c>
      <c r="V40" s="17" t="str">
        <f>本体!X39</f>
        <v>1-10MBq</v>
      </c>
      <c r="W40" s="17" t="str">
        <f>本体!Y39</f>
        <v>1-10MBq</v>
      </c>
      <c r="X40" s="17" t="str">
        <f>本体!Z39</f>
        <v>1-10MBq</v>
      </c>
      <c r="Y40" s="17" t="str">
        <f>本体!AA39</f>
        <v>10-100MBq</v>
      </c>
      <c r="Z40" s="17">
        <f>本体!AB39</f>
        <v>0</v>
      </c>
      <c r="AA40" s="17">
        <f>本体!AC39</f>
        <v>0</v>
      </c>
      <c r="AB40" s="17">
        <f>本体!AD39</f>
        <v>0</v>
      </c>
      <c r="AC40" s="17">
        <f>本体!AE39</f>
        <v>0</v>
      </c>
      <c r="AD40" s="17" t="str">
        <f>本体!AF39</f>
        <v>1-10MBq</v>
      </c>
      <c r="AE40" s="17" t="str">
        <f>本体!AG39</f>
        <v>10-100MBq</v>
      </c>
      <c r="AF40" s="17" t="str">
        <f>本体!AH39</f>
        <v>10-100MBq</v>
      </c>
      <c r="AG40" s="17" t="str">
        <f>本体!AI39</f>
        <v>10-100MBq</v>
      </c>
      <c r="AH40" s="17">
        <f>本体!AJ39</f>
        <v>0</v>
      </c>
      <c r="AI40" s="17" t="str">
        <f>本体!AK39</f>
        <v>10-100MBq</v>
      </c>
      <c r="AJ40" s="17" t="str">
        <f>本体!AL39</f>
        <v>10-100MBq</v>
      </c>
      <c r="AK40" s="17">
        <f>本体!AM39</f>
        <v>0</v>
      </c>
      <c r="AL40" s="17" t="str">
        <f>本体!AN39</f>
        <v>1-10MBq</v>
      </c>
      <c r="AM40" s="17">
        <f>本体!AO39</f>
        <v>0</v>
      </c>
      <c r="AN40" s="17">
        <f>本体!AP39</f>
        <v>0</v>
      </c>
      <c r="AO40" s="17">
        <f>本体!AQ39</f>
        <v>0</v>
      </c>
      <c r="AP40" s="17">
        <f>本体!AR39</f>
        <v>0</v>
      </c>
      <c r="AQ40" s="17">
        <f>本体!AS39</f>
        <v>0</v>
      </c>
      <c r="AR40" s="17">
        <f>本体!AT39</f>
        <v>0</v>
      </c>
      <c r="AS40" s="17">
        <f>本体!AU39</f>
        <v>0</v>
      </c>
      <c r="AT40" s="17">
        <f>本体!AV39</f>
        <v>0</v>
      </c>
      <c r="AU40" s="17">
        <f>本体!AW39</f>
        <v>0</v>
      </c>
      <c r="AV40" s="17">
        <f>本体!AX39</f>
        <v>0</v>
      </c>
      <c r="AW40" s="17" t="str">
        <f>本体!AY39</f>
        <v>55-Fe 100MBq-1GBq, 63-Ni 100MBq-1GBq, 89-Sr 10-100MBq, 109-Cd 1GBq以上, 134-Cs 10-100MBq</v>
      </c>
      <c r="AX40" s="17" t="str">
        <f>本体!AZ39</f>
        <v>β線用計測装置（スペクトロメータ含む）;γ線用計測装置（スペクトロメータ含む）</v>
      </c>
      <c r="AY40" s="17" t="str">
        <f>本体!BA39</f>
        <v>TRI-Carb2910TR (2010), TRI-Carb1900TR (1993)</v>
      </c>
      <c r="AZ40" s="17" t="str">
        <f>本体!BB39</f>
        <v>MicroBeta2 2450 (2010)</v>
      </c>
      <c r="BA40" s="17" t="str">
        <f>本体!BC39</f>
        <v>AccuFLEX γ 7000 (2012), WIZARD2 2470 (2014)</v>
      </c>
      <c r="BB40" s="17" t="str">
        <f>本体!BD39</f>
        <v>FCR PRIMA T2 (2018)</v>
      </c>
      <c r="BC40" s="17" t="str">
        <f>本体!BE39</f>
        <v>CANBERRA GC2518 (2010)</v>
      </c>
      <c r="BD40" s="17" t="str">
        <f>本体!BF39</f>
        <v>NanoSPECT/CT IN VIVO ANIMAL IMAGER (2010)</v>
      </c>
      <c r="BE40" s="17" t="str">
        <f>本体!BG39</f>
        <v>動物用X線装置;動物用CT</v>
      </c>
      <c r="BF40" s="17" t="str">
        <f>本体!BH39</f>
        <v>X線照射装置;顕微鏡（蛍光実体顕微鏡等）;細胞培養装置;PCRシステム;捕集装置（ダストサンプラー、捕集装置等）;分光光度計（吸光・蛍光・赤外分光光度計等）</v>
      </c>
      <c r="BG40" s="17" t="str">
        <f>本体!BI39</f>
        <v>何らかの条件を満たせば可能</v>
      </c>
      <c r="BH40" s="17" t="str">
        <f>本体!BJ39</f>
        <v>所属機関による身元保証があり、学内規定の条件を満たす者</v>
      </c>
      <c r="BI40" s="17" t="str">
        <f>本体!BK39</f>
        <v>まずはメール（及び電話）で問合せから;施設のwebサイト内の申請方法等のページから（下記の「その他）の欄に該当のURLを添付ください）;http://www.tmd.ac.jp/rcmd/rcc_introduction/rcc_isotope/instruments_RI1/index.html</v>
      </c>
      <c r="BJ40" s="17" t="str">
        <f>本体!BL39</f>
        <v>受け入れる際は従事者登録が必須（過去の被ばく記録がある場合、所属施設から記録を取り寄せる必要有）</v>
      </c>
      <c r="BK40" s="17" t="str">
        <f>本体!BM39</f>
        <v>受け入れ先の施設で新たに個人被ばく線量計を用意し管理する</v>
      </c>
      <c r="BL40" s="17" t="str">
        <f>本体!BN39</f>
        <v>自身の所属・雇用元等で事前に受診することが必要（検診記録の提出が必須）;受け入れ先で受診が可能</v>
      </c>
      <c r="BM40" s="17" t="str">
        <f>本体!CE39</f>
        <v>年2回、4月と10月、開催時期以外にも相談可</v>
      </c>
      <c r="BN40" s="17" t="str">
        <f>本体!CB39</f>
        <v>学外で教育訓練を受講している場合、その内容に問題が無ければ予防規程等の一部を除き、受講を免除する。</v>
      </c>
      <c r="BO40" s="17" t="str">
        <f>本体!CC39</f>
        <v>項目によって、対面とeラーニングを併用</v>
      </c>
      <c r="BP40" s="17" t="str">
        <f>本体!CD39</f>
        <v>年2回、4月と10月、開催時期以外にも相談可</v>
      </c>
      <c r="BQ40" s="17" t="str">
        <f>本体!BT39</f>
        <v>〇</v>
      </c>
      <c r="BR40" s="17" t="str">
        <f>本体!BU39</f>
        <v>△（応相談）</v>
      </c>
      <c r="BS40" s="17" t="str">
        <f>本体!BV39</f>
        <v>〇</v>
      </c>
      <c r="BT40" s="17" t="str">
        <f>本体!BW39</f>
        <v>×</v>
      </c>
      <c r="BU40" s="17" t="str">
        <f>本体!BZ39</f>
        <v>△（応相談）</v>
      </c>
      <c r="BV40" s="17" t="str">
        <f>本体!BS39</f>
        <v>放射線安全管理スタッフ;動物実験全般の相談スタッフ;一般的な実験装置の相談スタッフ;実験に関する相談員;イメージング装置オペレーター</v>
      </c>
      <c r="BW40" s="17">
        <f>本体!BO39</f>
        <v>0</v>
      </c>
      <c r="BX40" s="17" t="str">
        <f>本体!BP39</f>
        <v>http://www.tmd.ac.jp/rcmd/equipment/index.html</v>
      </c>
      <c r="BY40" s="17" t="str">
        <f>本体!BQ39</f>
        <v>http://www.tmd.ac.jp/rcmd/equipment/index.html</v>
      </c>
      <c r="BZ40" s="17" t="str">
        <f>本体!BX39</f>
        <v>×</v>
      </c>
      <c r="CA40" s="17" t="str">
        <f>本体!BY39</f>
        <v>〇</v>
      </c>
      <c r="CB40" s="17" t="str">
        <f>本体!BR39</f>
        <v>平日（月～金曜日）　　　　８：００～２３：４５ 
土曜・日曜・祭日　　　　　８：００～２１：００</v>
      </c>
      <c r="CC40" s="17" t="str">
        <f>本体!CA39</f>
        <v>×</v>
      </c>
      <c r="CD40" s="17" t="str">
        <f>本体!CG39</f>
        <v>リサーチコアセンター　アイソトープユニット</v>
      </c>
      <c r="CE40" s="17" t="str">
        <f>本体!CH39</f>
        <v>03-5803-5788</v>
      </c>
      <c r="CF40" s="30" t="str">
        <f>本体!CI39</f>
        <v>isotope.ric@tmd.ac.jp</v>
      </c>
    </row>
    <row r="41" spans="2:84" ht="300">
      <c r="B41" s="29" t="str">
        <f>本体!C40</f>
        <v>京都大学</v>
      </c>
      <c r="C41" s="17" t="str">
        <f>本体!D40</f>
        <v>工学研究科附属量子理工学教育研究センター</v>
      </c>
      <c r="D41" s="17" t="str">
        <f>本体!E40</f>
        <v>http://www.qsec.kyoto-u.ac.jp/</v>
      </c>
      <c r="E41" s="17" t="str">
        <f>本体!G40</f>
        <v>放射線化学;腫瘍学;医工学;基礎生物学;農学;原子核物理学;物理化学;環境化学;半導体、材料</v>
      </c>
      <c r="F41" s="17" t="str">
        <f>本体!H40</f>
        <v>生物学・農学利用;化学利用;物性利用</v>
      </c>
      <c r="G41" s="17" t="str">
        <f>本体!I40</f>
        <v>加速器実験</v>
      </c>
      <c r="H41" s="17">
        <f>本体!J40</f>
        <v>0</v>
      </c>
      <c r="I41" s="17">
        <f>本体!K40</f>
        <v>0</v>
      </c>
      <c r="J41" s="17">
        <f>本体!L40</f>
        <v>0</v>
      </c>
      <c r="K41" s="17">
        <f>本体!M40</f>
        <v>0</v>
      </c>
      <c r="L41" s="17">
        <f>本体!N40</f>
        <v>0</v>
      </c>
      <c r="M41" s="17">
        <f>本体!O40</f>
        <v>0</v>
      </c>
      <c r="N41" s="17">
        <f>本体!P40</f>
        <v>0</v>
      </c>
      <c r="O41" s="17">
        <f>本体!Q40</f>
        <v>0</v>
      </c>
      <c r="P41" s="17">
        <f>本体!R40</f>
        <v>0</v>
      </c>
      <c r="Q41" s="17">
        <f>本体!S40</f>
        <v>0</v>
      </c>
      <c r="R41" s="17">
        <f>本体!T40</f>
        <v>0</v>
      </c>
      <c r="S41" s="17">
        <f>本体!U40</f>
        <v>0</v>
      </c>
      <c r="T41" s="17">
        <f>本体!V40</f>
        <v>0</v>
      </c>
      <c r="U41" s="17">
        <f>本体!W40</f>
        <v>0</v>
      </c>
      <c r="V41" s="17">
        <f>本体!X40</f>
        <v>0</v>
      </c>
      <c r="W41" s="17">
        <f>本体!Y40</f>
        <v>0</v>
      </c>
      <c r="X41" s="17">
        <f>本体!Z40</f>
        <v>0</v>
      </c>
      <c r="Y41" s="17">
        <f>本体!AA40</f>
        <v>0</v>
      </c>
      <c r="Z41" s="17">
        <f>本体!AB40</f>
        <v>0</v>
      </c>
      <c r="AA41" s="17">
        <f>本体!AC40</f>
        <v>0</v>
      </c>
      <c r="AB41" s="17">
        <f>本体!AD40</f>
        <v>0</v>
      </c>
      <c r="AC41" s="17">
        <f>本体!AE40</f>
        <v>0</v>
      </c>
      <c r="AD41" s="17">
        <f>本体!AF40</f>
        <v>0</v>
      </c>
      <c r="AE41" s="17">
        <f>本体!AG40</f>
        <v>0</v>
      </c>
      <c r="AF41" s="17">
        <f>本体!AH40</f>
        <v>0</v>
      </c>
      <c r="AG41" s="17">
        <f>本体!AI40</f>
        <v>0</v>
      </c>
      <c r="AH41" s="17">
        <f>本体!AJ40</f>
        <v>0</v>
      </c>
      <c r="AI41" s="17">
        <f>本体!AK40</f>
        <v>0</v>
      </c>
      <c r="AJ41" s="17">
        <f>本体!AL40</f>
        <v>0</v>
      </c>
      <c r="AK41" s="17">
        <f>本体!AM40</f>
        <v>0</v>
      </c>
      <c r="AL41" s="17">
        <f>本体!AN40</f>
        <v>0</v>
      </c>
      <c r="AM41" s="17">
        <f>本体!AO40</f>
        <v>0</v>
      </c>
      <c r="AN41" s="17">
        <f>本体!AP40</f>
        <v>0</v>
      </c>
      <c r="AO41" s="17">
        <f>本体!AQ40</f>
        <v>0</v>
      </c>
      <c r="AP41" s="17">
        <f>本体!AR40</f>
        <v>0</v>
      </c>
      <c r="AQ41" s="17">
        <f>本体!AS40</f>
        <v>0</v>
      </c>
      <c r="AR41" s="17">
        <f>本体!AT40</f>
        <v>0</v>
      </c>
      <c r="AS41" s="17">
        <f>本体!AU40</f>
        <v>0</v>
      </c>
      <c r="AT41" s="17">
        <f>本体!AV40</f>
        <v>0</v>
      </c>
      <c r="AU41" s="17">
        <f>本体!AW40</f>
        <v>0</v>
      </c>
      <c r="AV41" s="17">
        <f>本体!AX40</f>
        <v>0</v>
      </c>
      <c r="AW41" s="17">
        <f>本体!AY40</f>
        <v>0</v>
      </c>
      <c r="AX41" s="17" t="str">
        <f>本体!AZ40</f>
        <v>γ線用計測装置（スペクトロメータ含む）</v>
      </c>
      <c r="AY41" s="17">
        <f>本体!BA40</f>
        <v>0</v>
      </c>
      <c r="AZ41" s="17">
        <f>本体!BB40</f>
        <v>0</v>
      </c>
      <c r="BA41" s="17">
        <f>本体!BC40</f>
        <v>0</v>
      </c>
      <c r="BB41" s="17">
        <f>本体!BD40</f>
        <v>0</v>
      </c>
      <c r="BC41" s="17">
        <f>本体!BE40</f>
        <v>0</v>
      </c>
      <c r="BD41" s="17">
        <f>本体!BF40</f>
        <v>0</v>
      </c>
      <c r="BE41" s="17">
        <f>本体!BG40</f>
        <v>0</v>
      </c>
      <c r="BF41" s="17" t="str">
        <f>本体!BH40</f>
        <v>X線照射装置</v>
      </c>
      <c r="BG41" s="17" t="str">
        <f>本体!BI40</f>
        <v>可能</v>
      </c>
      <c r="BH41" s="17">
        <f>本体!BJ40</f>
        <v>0</v>
      </c>
      <c r="BI41" s="17" t="str">
        <f>本体!BK40</f>
        <v>まずはメール（及び電話）で問合せから;施設のwebサイト内の申請方法等のページから（下記の「その他）の欄に該当のURLを添付ください）;http://www.qsec.kyoto-u.ac.jp/accelerators.html</v>
      </c>
      <c r="BJ41" s="17" t="str">
        <f>本体!BL40</f>
        <v>受け入れる際は従事者登録が必須（過去の被ばく記録がある場合、所属施設から記録を取り寄せる必要有）;受託研究時など、内容によっては一時立ち入りにて対応する</v>
      </c>
      <c r="BK41" s="17" t="str">
        <f>本体!BM40</f>
        <v>利用者の所属元の個人被ばく線量計（ガラスバッチなどの受動式）を持参し、所属元から結果の提供を受ける</v>
      </c>
      <c r="BL41" s="17" t="str">
        <f>本体!BN40</f>
        <v>自身の所属・雇用元等で事前に受診することが必要（検診記録の提出が必須）</v>
      </c>
      <c r="BM41" s="17" t="str">
        <f>本体!CE40</f>
        <v>年2回、6月と1２月</v>
      </c>
      <c r="BN41" s="17" t="str">
        <f>本体!CB40</f>
        <v>委託分析の場合は不要</v>
      </c>
      <c r="BO41" s="17" t="str">
        <f>本体!CC40</f>
        <v>全てeラーニング</v>
      </c>
      <c r="BP41" s="17" t="str">
        <f>本体!CD40</f>
        <v>原則として年度当初</v>
      </c>
      <c r="BQ41" s="17" t="str">
        <f>本体!BT40</f>
        <v>×</v>
      </c>
      <c r="BR41" s="17" t="str">
        <f>本体!BU40</f>
        <v>×</v>
      </c>
      <c r="BS41" s="17" t="str">
        <f>本体!BV40</f>
        <v>×</v>
      </c>
      <c r="BT41" s="17" t="str">
        <f>本体!BW40</f>
        <v>×</v>
      </c>
      <c r="BU41" s="17" t="str">
        <f>本体!BZ40</f>
        <v>〇</v>
      </c>
      <c r="BV41" s="17" t="str">
        <f>本体!BS40</f>
        <v>放射線安全管理スタッフ;実験に関する相談員</v>
      </c>
      <c r="BW41" s="17">
        <f>本体!BO40</f>
        <v>0</v>
      </c>
      <c r="BX41" s="17" t="str">
        <f>本体!BP40</f>
        <v>施設利用料と施設利用登録料が必要です単価等はhttp://www.qsec.kyoto-u.ac.jp/files/kiteiR20401.pdfをご覧ください。</v>
      </c>
      <c r="BY41" s="17" t="str">
        <f>本体!BQ40</f>
        <v>施設利用料と施設利用登録料が必要です単価等はhttp://www.qsec.kyoto-u.ac.jp/files/kiteiR20401.pdfをご覧ください。</v>
      </c>
      <c r="BZ41" s="17" t="str">
        <f>本体!BX40</f>
        <v>×</v>
      </c>
      <c r="CA41" s="17" t="str">
        <f>本体!BY40</f>
        <v>〇</v>
      </c>
      <c r="CB41" s="17" t="str">
        <f>本体!BR40</f>
        <v>平日の９時～１８時、それ以外の場合は要相談</v>
      </c>
      <c r="CC41" s="17" t="str">
        <f>本体!CA40</f>
        <v>×</v>
      </c>
      <c r="CD41" s="17" t="str">
        <f>本体!CG40</f>
        <v>量子理工学教育研究センター</v>
      </c>
      <c r="CE41" s="17" t="str">
        <f>本体!CH40</f>
        <v>077-438-4893</v>
      </c>
      <c r="CF41" s="30" t="str">
        <f>本体!CI40</f>
        <v>qsec@nucleng.kyoto-u.ac.jp</v>
      </c>
    </row>
    <row r="42" spans="2:84" ht="318.75">
      <c r="B42" s="29" t="str">
        <f>本体!C41</f>
        <v>名古屋大学</v>
      </c>
      <c r="C42" s="17" t="str">
        <f>本体!D41</f>
        <v>医学部アイソトープ総合センター分館</v>
      </c>
      <c r="D42" s="17" t="str">
        <f>本体!E41</f>
        <v>https://www.med.nagoya-u.ac.jp/isotope/</v>
      </c>
      <c r="E42" s="17" t="str">
        <f>本体!G41</f>
        <v>薬学, 基礎医学, 生物科学, 基礎生物学</v>
      </c>
      <c r="F42" s="17" t="str">
        <f>本体!H41</f>
        <v>医学・薬学利用, 教育</v>
      </c>
      <c r="G42" s="17" t="str">
        <f>本体!I41</f>
        <v>トレーサー実験</v>
      </c>
      <c r="H42" s="17" t="str">
        <f>本体!J41</f>
        <v>100-1GBq</v>
      </c>
      <c r="I42" s="17" t="str">
        <f>本体!K41</f>
        <v>100-1GBq</v>
      </c>
      <c r="J42" s="17">
        <f>本体!L41</f>
        <v>0</v>
      </c>
      <c r="K42" s="17">
        <f>本体!M41</f>
        <v>0</v>
      </c>
      <c r="L42" s="17" t="str">
        <f>本体!N41</f>
        <v>10-100MBq</v>
      </c>
      <c r="M42" s="17" t="str">
        <f>本体!O41</f>
        <v>1-10MBq</v>
      </c>
      <c r="N42" s="17" t="str">
        <f>本体!P41</f>
        <v>100-1GBq</v>
      </c>
      <c r="O42" s="17" t="str">
        <f>本体!Q41</f>
        <v>100-1GBq</v>
      </c>
      <c r="P42" s="17" t="str">
        <f>本体!R41</f>
        <v>100-1GBq</v>
      </c>
      <c r="Q42" s="17" t="str">
        <f>本体!S41</f>
        <v>10-100MBq</v>
      </c>
      <c r="R42" s="17" t="str">
        <f>本体!T41</f>
        <v>10-100MBq</v>
      </c>
      <c r="S42" s="17" t="str">
        <f>本体!U41</f>
        <v>100-1GBq</v>
      </c>
      <c r="T42" s="17" t="str">
        <f>本体!V41</f>
        <v>10-100MBq</v>
      </c>
      <c r="U42" s="17" t="str">
        <f>本体!W41</f>
        <v>1-10MBq</v>
      </c>
      <c r="V42" s="17" t="str">
        <f>本体!X41</f>
        <v>1-10MBq</v>
      </c>
      <c r="W42" s="17" t="str">
        <f>本体!Y41</f>
        <v>1-10MBq</v>
      </c>
      <c r="X42" s="17">
        <f>本体!Z41</f>
        <v>0</v>
      </c>
      <c r="Y42" s="17" t="str">
        <f>本体!AA41</f>
        <v>10-100MBq</v>
      </c>
      <c r="Z42" s="17">
        <f>本体!AB41</f>
        <v>0</v>
      </c>
      <c r="AA42" s="17" t="str">
        <f>本体!AC41</f>
        <v>1-10MBq</v>
      </c>
      <c r="AB42" s="17" t="str">
        <f>本体!AD41</f>
        <v>1-10MBq</v>
      </c>
      <c r="AC42" s="17">
        <f>本体!AE41</f>
        <v>0</v>
      </c>
      <c r="AD42" s="17" t="str">
        <f>本体!AF41</f>
        <v>1-10MBq</v>
      </c>
      <c r="AE42" s="17">
        <f>本体!AG41</f>
        <v>0</v>
      </c>
      <c r="AF42" s="17" t="str">
        <f>本体!AH41</f>
        <v>100-1GBq</v>
      </c>
      <c r="AG42" s="17">
        <f>本体!AI41</f>
        <v>0</v>
      </c>
      <c r="AH42" s="17">
        <f>本体!AJ41</f>
        <v>0</v>
      </c>
      <c r="AI42" s="17" t="str">
        <f>本体!AK41</f>
        <v>10-100MBq</v>
      </c>
      <c r="AJ42" s="17" t="str">
        <f>本体!AL41</f>
        <v>1-10MBq</v>
      </c>
      <c r="AK42" s="17">
        <f>本体!AM41</f>
        <v>0</v>
      </c>
      <c r="AL42" s="17" t="str">
        <f>本体!AN41</f>
        <v>1-10MBq</v>
      </c>
      <c r="AM42" s="17" t="str">
        <f>本体!AO41</f>
        <v>10-100MBq</v>
      </c>
      <c r="AN42" s="17">
        <f>本体!AP41</f>
        <v>0</v>
      </c>
      <c r="AO42" s="17">
        <f>本体!AQ41</f>
        <v>0</v>
      </c>
      <c r="AP42" s="17" t="str">
        <f>本体!AR41</f>
        <v>10-100MBq</v>
      </c>
      <c r="AQ42" s="17" t="str">
        <f>本体!AS41</f>
        <v>1MBq以下</v>
      </c>
      <c r="AR42" s="17">
        <f>本体!AT41</f>
        <v>0</v>
      </c>
      <c r="AS42" s="17">
        <f>本体!AU41</f>
        <v>0</v>
      </c>
      <c r="AT42" s="17">
        <f>本体!AV41</f>
        <v>0</v>
      </c>
      <c r="AU42" s="17">
        <f>本体!AW41</f>
        <v>0</v>
      </c>
      <c r="AV42" s="17">
        <f>本体!AX41</f>
        <v>0</v>
      </c>
      <c r="AW42" s="17">
        <f>本体!AY41</f>
        <v>0</v>
      </c>
      <c r="AX42" s="17">
        <f>本体!AZ41</f>
        <v>0</v>
      </c>
      <c r="AY42" s="17" t="str">
        <f>本体!BA41</f>
        <v xml:space="preserve">LSC-7200、2011/3
LSC-6101、2007/2
</v>
      </c>
      <c r="AZ42" s="17">
        <f>本体!BB41</f>
        <v>0</v>
      </c>
      <c r="BA42" s="17" t="str">
        <f>本体!BC41</f>
        <v xml:space="preserve">Accuflex7001、2010/2
Accuflex7010、2011/3
</v>
      </c>
      <c r="BB42" s="17" t="str">
        <f>本体!BD41</f>
        <v xml:space="preserve">Typhoon FLA9000、2011/1
</v>
      </c>
      <c r="BC42" s="17">
        <f>本体!BE41</f>
        <v>0</v>
      </c>
      <c r="BD42" s="17">
        <f>本体!BF41</f>
        <v>0</v>
      </c>
      <c r="BE42" s="17">
        <f>本体!BG41</f>
        <v>0</v>
      </c>
      <c r="BF42" s="17" t="str">
        <f>本体!BH41</f>
        <v>自動現像機(富士 FPM100)</v>
      </c>
      <c r="BG42" s="17" t="str">
        <f>本体!BI41</f>
        <v>何らかの条件を満たせば可能</v>
      </c>
      <c r="BH42" s="17" t="str">
        <f>本体!BJ41</f>
        <v>名古屋大学大学院医学系研究科または附属病院に所属する教員との共同研究で、 申請者が招聘教員または客員研究員の身分を有するものは分館長の承認を得て、利用可能</v>
      </c>
      <c r="BI42" s="17">
        <f>本体!BK41</f>
        <v>0</v>
      </c>
      <c r="BJ42" s="17">
        <f>本体!BL41</f>
        <v>0</v>
      </c>
      <c r="BK42" s="17" t="str">
        <f>本体!BM41</f>
        <v>ルミネスバッジ</v>
      </c>
      <c r="BL42" s="17" t="str">
        <f>本体!BN41</f>
        <v>自身の所属・雇用元等で事前に受診することが必要（検診記録の提出が必須）</v>
      </c>
      <c r="BM42" s="17" t="str">
        <f>本体!CE41</f>
        <v>職員は年 2 回、6 月と 12 月
学生は年 4 回、5 月、7 月、10 月、12 月</v>
      </c>
      <c r="BN42" s="17" t="str">
        <f>本体!CB41</f>
        <v>学内の教育訓練が必須</v>
      </c>
      <c r="BO42" s="17" t="str">
        <f>本体!CC41</f>
        <v>項目によって、対面とeラーニングを併用</v>
      </c>
      <c r="BP42" s="17" t="str">
        <f>本体!CD41</f>
        <v>RI 講習、X 線講習（各 10 回程度／年）※本館主催※
RI 実習（10～20 回程度／年）※本館主催※
再教育講習会（3 月～、随時開催）
新規利用者説明会（随時開催）
時間外利用責任者講習会（随時開催）</v>
      </c>
      <c r="BQ42" s="17" t="str">
        <f>本体!BT41</f>
        <v>×</v>
      </c>
      <c r="BR42" s="17" t="str">
        <f>本体!BU41</f>
        <v>×</v>
      </c>
      <c r="BS42" s="17" t="str">
        <f>本体!BV41</f>
        <v>×</v>
      </c>
      <c r="BT42" s="17" t="str">
        <f>本体!BW41</f>
        <v>×</v>
      </c>
      <c r="BU42" s="17" t="str">
        <f>本体!BZ41</f>
        <v>×</v>
      </c>
      <c r="BV42" s="17" t="str">
        <f>本体!BS41</f>
        <v>放射線安全管理スタッフ</v>
      </c>
      <c r="BW42" s="17">
        <f>本体!BO41</f>
        <v>0</v>
      </c>
      <c r="BX42" s="17">
        <f>本体!BP41</f>
        <v>0</v>
      </c>
      <c r="BY42" s="17">
        <f>本体!BQ41</f>
        <v>0</v>
      </c>
      <c r="BZ42" s="17" t="str">
        <f>本体!BX41</f>
        <v>×</v>
      </c>
      <c r="CA42" s="17" t="str">
        <f>本体!BY41</f>
        <v>×</v>
      </c>
      <c r="CB42" s="17" t="str">
        <f>本体!BR41</f>
        <v>平日の 9：00 から 17：00、それ以外の利用は要手続（ただし、学部学生は単独での時間外利用は不可）
年４回（8 月上旬・11 月全学停電時・年末年始・年度末）に休館期間あり。</v>
      </c>
      <c r="CC42" s="17" t="str">
        <f>本体!CA41</f>
        <v>×</v>
      </c>
      <c r="CD42" s="17" t="str">
        <f>本体!CG41</f>
        <v>医学部アイソトープ総合センター分館　放射線安全管理室</v>
      </c>
      <c r="CE42" s="17" t="str">
        <f>本体!CH41</f>
        <v>052-744-2409</v>
      </c>
      <c r="CF42" s="30" t="str">
        <f>本体!CI41</f>
        <v>Med-kanric@med.nagoya-u.ac.jp</v>
      </c>
    </row>
    <row r="43" spans="2:84" ht="168.75">
      <c r="B43" s="29" t="str">
        <f>本体!C42</f>
        <v>大阪公立大学</v>
      </c>
      <c r="C43" s="17" t="str">
        <f>本体!D42</f>
        <v>大阪公立大学　杉本地区事業所</v>
      </c>
      <c r="D43" s="17" t="str">
        <f>本体!E42</f>
        <v>http://www.sci.osaka-cu.ac.jp/tech/ri/index.html</v>
      </c>
      <c r="E43" s="17" t="str">
        <f>本体!G42</f>
        <v>基礎医学;基礎生物学</v>
      </c>
      <c r="F43" s="17" t="str">
        <f>本体!H42</f>
        <v>生物学・農学利用</v>
      </c>
      <c r="G43" s="17" t="str">
        <f>本体!I42</f>
        <v>細胞実験</v>
      </c>
      <c r="H43" s="17" t="str">
        <f>本体!J42</f>
        <v>10-100MBq</v>
      </c>
      <c r="I43" s="17">
        <f>本体!K42</f>
        <v>0</v>
      </c>
      <c r="J43" s="17" t="str">
        <f>本体!L42</f>
        <v>10-100MBq</v>
      </c>
      <c r="K43" s="17">
        <f>本体!M42</f>
        <v>0</v>
      </c>
      <c r="L43" s="17">
        <f>本体!N42</f>
        <v>0</v>
      </c>
      <c r="M43" s="17">
        <f>本体!O42</f>
        <v>0</v>
      </c>
      <c r="N43" s="17" t="str">
        <f>本体!P42</f>
        <v>10-100MBq</v>
      </c>
      <c r="O43" s="17" t="str">
        <f>本体!Q42</f>
        <v>10-100MBq</v>
      </c>
      <c r="P43" s="17" t="str">
        <f>本体!R42</f>
        <v>10-100MBq</v>
      </c>
      <c r="Q43" s="17">
        <f>本体!S42</f>
        <v>0</v>
      </c>
      <c r="R43" s="17" t="str">
        <f>本体!T42</f>
        <v>10-100MBq</v>
      </c>
      <c r="S43" s="17">
        <f>本体!U42</f>
        <v>0</v>
      </c>
      <c r="T43" s="17">
        <f>本体!V42</f>
        <v>0</v>
      </c>
      <c r="U43" s="17">
        <f>本体!W42</f>
        <v>0</v>
      </c>
      <c r="V43" s="17">
        <f>本体!X42</f>
        <v>0</v>
      </c>
      <c r="W43" s="17">
        <f>本体!Y42</f>
        <v>0</v>
      </c>
      <c r="X43" s="17">
        <f>本体!Z42</f>
        <v>0</v>
      </c>
      <c r="Y43" s="17">
        <f>本体!AA42</f>
        <v>0</v>
      </c>
      <c r="Z43" s="17">
        <f>本体!AB42</f>
        <v>0</v>
      </c>
      <c r="AA43" s="17">
        <f>本体!AC42</f>
        <v>0</v>
      </c>
      <c r="AB43" s="17">
        <f>本体!AD42</f>
        <v>0</v>
      </c>
      <c r="AC43" s="17">
        <f>本体!AE42</f>
        <v>0</v>
      </c>
      <c r="AD43" s="17">
        <f>本体!AF42</f>
        <v>0</v>
      </c>
      <c r="AE43" s="17">
        <f>本体!AG42</f>
        <v>0</v>
      </c>
      <c r="AF43" s="17">
        <f>本体!AH42</f>
        <v>0</v>
      </c>
      <c r="AG43" s="17">
        <f>本体!AI42</f>
        <v>0</v>
      </c>
      <c r="AH43" s="17">
        <f>本体!AJ42</f>
        <v>0</v>
      </c>
      <c r="AI43" s="17">
        <f>本体!AK42</f>
        <v>0</v>
      </c>
      <c r="AJ43" s="17">
        <f>本体!AL42</f>
        <v>0</v>
      </c>
      <c r="AK43" s="17">
        <f>本体!AM42</f>
        <v>0</v>
      </c>
      <c r="AL43" s="17">
        <f>本体!AN42</f>
        <v>0</v>
      </c>
      <c r="AM43" s="17">
        <f>本体!AO42</f>
        <v>0</v>
      </c>
      <c r="AN43" s="17">
        <f>本体!AP42</f>
        <v>0</v>
      </c>
      <c r="AO43" s="17">
        <f>本体!AQ42</f>
        <v>0</v>
      </c>
      <c r="AP43" s="17">
        <f>本体!AR42</f>
        <v>0</v>
      </c>
      <c r="AQ43" s="17">
        <f>本体!AS42</f>
        <v>0</v>
      </c>
      <c r="AR43" s="17">
        <f>本体!AT42</f>
        <v>0</v>
      </c>
      <c r="AS43" s="17">
        <f>本体!AU42</f>
        <v>0</v>
      </c>
      <c r="AT43" s="17">
        <f>本体!AV42</f>
        <v>0</v>
      </c>
      <c r="AU43" s="17">
        <f>本体!AW42</f>
        <v>0</v>
      </c>
      <c r="AV43" s="17">
        <f>本体!AX42</f>
        <v>0</v>
      </c>
      <c r="AW43" s="17">
        <f>本体!AY42</f>
        <v>0</v>
      </c>
      <c r="AX43" s="17" t="str">
        <f>本体!AZ42</f>
        <v>β線用計測装置（スペクトロメータ含む）</v>
      </c>
      <c r="AY43" s="17" t="str">
        <f>本体!BA42</f>
        <v>Tri-carb2910TR、2013年</v>
      </c>
      <c r="AZ43" s="17">
        <f>本体!BB42</f>
        <v>0</v>
      </c>
      <c r="BA43" s="17">
        <f>本体!BC42</f>
        <v>0</v>
      </c>
      <c r="BB43" s="17" t="str">
        <f>本体!BD42</f>
        <v>Amersham m Typhoon IP、2018年</v>
      </c>
      <c r="BC43" s="17">
        <f>本体!BE42</f>
        <v>0</v>
      </c>
      <c r="BD43" s="17">
        <f>本体!BF42</f>
        <v>0</v>
      </c>
      <c r="BE43" s="17">
        <f>本体!BG42</f>
        <v>0</v>
      </c>
      <c r="BF43" s="17">
        <f>本体!BH42</f>
        <v>0</v>
      </c>
      <c r="BG43" s="17" t="str">
        <f>本体!BI42</f>
        <v>何らかの条件を満たせば可能</v>
      </c>
      <c r="BH43" s="17" t="str">
        <f>本体!BJ42</f>
        <v>学内の(共同研究を含む)受け入れ研究室が必要</v>
      </c>
      <c r="BI43" s="17" t="str">
        <f>本体!BK42</f>
        <v>学内の業務従事者登録済み教職員から</v>
      </c>
      <c r="BJ43" s="17" t="str">
        <f>本体!BL42</f>
        <v>受け入れる際は従事者登録が必須（過去の被ばく記録がある場合、所属施設から記録を取り寄せる必要有）</v>
      </c>
      <c r="BK43" s="17" t="str">
        <f>本体!BM42</f>
        <v>利用者の所属元の個人被ばく線量計（ガラスバッチなどの受動式）を持参し、所属元から結果の提供を受ける</v>
      </c>
      <c r="BL43" s="17" t="str">
        <f>本体!BN42</f>
        <v>自身の所属・雇用元等で事前に受診することが必要（検診記録の提出が必須）</v>
      </c>
      <c r="BM43" s="17" t="str">
        <f>本体!CE42</f>
        <v>(年2回、7月と1月、開催時期以外にも相談可)</v>
      </c>
      <c r="BN43" s="17" t="str">
        <f>本体!CB42</f>
        <v>学外で教育訓練を受講している場合、その内容に問題が無ければ予防規程等の一部を除き、受講を免除する。</v>
      </c>
      <c r="BO43" s="17" t="str">
        <f>本体!CC42</f>
        <v>対面(感染症対策必要時はe-ラーニング)</v>
      </c>
      <c r="BP43" s="17" t="str">
        <f>本体!CD42</f>
        <v>4、6、10月</v>
      </c>
      <c r="BQ43" s="17" t="str">
        <f>本体!BT42</f>
        <v>×</v>
      </c>
      <c r="BR43" s="17" t="str">
        <f>本体!BU42</f>
        <v>×</v>
      </c>
      <c r="BS43" s="17" t="str">
        <f>本体!BV42</f>
        <v>×</v>
      </c>
      <c r="BT43" s="17" t="str">
        <f>本体!BW42</f>
        <v>×</v>
      </c>
      <c r="BU43" s="17" t="str">
        <f>本体!BZ42</f>
        <v>×</v>
      </c>
      <c r="BV43" s="17" t="str">
        <f>本体!BS42</f>
        <v>放射線安全管理スタッフ</v>
      </c>
      <c r="BW43" s="17">
        <f>本体!BO42</f>
        <v>0</v>
      </c>
      <c r="BX43" s="17" t="str">
        <f>本体!BP42</f>
        <v>所属研究科等による</v>
      </c>
      <c r="BY43" s="17" t="str">
        <f>本体!BQ42</f>
        <v>受け入れの所属研究科等による</v>
      </c>
      <c r="BZ43" s="17" t="str">
        <f>本体!BX42</f>
        <v>×</v>
      </c>
      <c r="CA43" s="17" t="str">
        <f>本体!BY42</f>
        <v>×</v>
      </c>
      <c r="CB43" s="17" t="str">
        <f>本体!BR42</f>
        <v>要相談</v>
      </c>
      <c r="CC43" s="17" t="str">
        <f>本体!CA42</f>
        <v>×</v>
      </c>
      <c r="CD43" s="17" t="str">
        <f>本体!CG42</f>
        <v>RI管理室</v>
      </c>
      <c r="CE43" s="17" t="str">
        <f>本体!CH42</f>
        <v>06-6605-3154</v>
      </c>
      <c r="CF43" s="30" t="str">
        <f>本体!CI42</f>
        <v>ri@sci.osaka-cu.ac.jp</v>
      </c>
    </row>
    <row r="44" spans="2:84" ht="409.5">
      <c r="B44" s="29" t="str">
        <f>本体!C43</f>
        <v>東京海洋大学</v>
      </c>
      <c r="C44" s="17" t="str">
        <f>本体!D43</f>
        <v>放射性同位元素管理センター</v>
      </c>
      <c r="D44" s="17" t="str">
        <f>本体!E43</f>
        <v>https://www.kaiyodai.ac.jp/overview/jointuse/RI/index.html</v>
      </c>
      <c r="E44" s="17" t="str">
        <f>本体!G43</f>
        <v>生物科学;基礎生物学;農学;環境化学</v>
      </c>
      <c r="F44" s="17" t="str">
        <f>本体!H43</f>
        <v>水産化学、水産生物学、水産物理学</v>
      </c>
      <c r="G44" s="17" t="str">
        <f>本体!I43</f>
        <v>細胞実験;動物実験;化学実験</v>
      </c>
      <c r="H44" s="17" t="str">
        <f>本体!J43</f>
        <v>1GBq以上</v>
      </c>
      <c r="I44" s="17">
        <f>本体!K43</f>
        <v>0</v>
      </c>
      <c r="J44" s="17" t="str">
        <f>本体!L43</f>
        <v>10-100MBq</v>
      </c>
      <c r="K44" s="17">
        <f>本体!M43</f>
        <v>0</v>
      </c>
      <c r="L44" s="17">
        <f>本体!N43</f>
        <v>0</v>
      </c>
      <c r="M44" s="17" t="str">
        <f>本体!O43</f>
        <v>1MBq以下</v>
      </c>
      <c r="N44" s="17" t="str">
        <f>本体!P43</f>
        <v>100-1GBq</v>
      </c>
      <c r="O44" s="17" t="str">
        <f>本体!Q43</f>
        <v>10-100MBq</v>
      </c>
      <c r="P44" s="17" t="str">
        <f>本体!R43</f>
        <v>10-100MBq</v>
      </c>
      <c r="Q44" s="17" t="str">
        <f>本体!S43</f>
        <v>1-10MBq</v>
      </c>
      <c r="R44" s="17" t="str">
        <f>本体!T43</f>
        <v>1-10MBq</v>
      </c>
      <c r="S44" s="17" t="str">
        <f>本体!U43</f>
        <v>10-100MBq</v>
      </c>
      <c r="T44" s="17" t="str">
        <f>本体!V43</f>
        <v>1MBq以下</v>
      </c>
      <c r="U44" s="17">
        <f>本体!W43</f>
        <v>0</v>
      </c>
      <c r="V44" s="17" t="str">
        <f>本体!X43</f>
        <v>1MBq以下</v>
      </c>
      <c r="W44" s="17" t="str">
        <f>本体!Y43</f>
        <v>1-10MBq</v>
      </c>
      <c r="X44" s="17">
        <f>本体!Z43</f>
        <v>0</v>
      </c>
      <c r="Y44" s="17">
        <f>本体!AA43</f>
        <v>0</v>
      </c>
      <c r="Z44" s="17">
        <f>本体!AB43</f>
        <v>0</v>
      </c>
      <c r="AA44" s="17">
        <f>本体!AC43</f>
        <v>0</v>
      </c>
      <c r="AB44" s="17">
        <f>本体!AD43</f>
        <v>0</v>
      </c>
      <c r="AC44" s="17">
        <f>本体!AE43</f>
        <v>0</v>
      </c>
      <c r="AD44" s="17" t="str">
        <f>本体!AF43</f>
        <v>1MBq以下</v>
      </c>
      <c r="AE44" s="17">
        <f>本体!AG43</f>
        <v>0</v>
      </c>
      <c r="AF44" s="17">
        <f>本体!AH43</f>
        <v>0</v>
      </c>
      <c r="AG44" s="17">
        <f>本体!AI43</f>
        <v>0</v>
      </c>
      <c r="AH44" s="17">
        <f>本体!AJ43</f>
        <v>0</v>
      </c>
      <c r="AI44" s="17" t="str">
        <f>本体!AK43</f>
        <v>10-100MBq</v>
      </c>
      <c r="AJ44" s="17" t="str">
        <f>本体!AL43</f>
        <v>1-10MBq</v>
      </c>
      <c r="AK44" s="17">
        <f>本体!AM43</f>
        <v>0</v>
      </c>
      <c r="AL44" s="17" t="str">
        <f>本体!AN43</f>
        <v>1-10MBq</v>
      </c>
      <c r="AM44" s="17">
        <f>本体!AO43</f>
        <v>0</v>
      </c>
      <c r="AN44" s="17">
        <f>本体!AP43</f>
        <v>0</v>
      </c>
      <c r="AO44" s="17">
        <f>本体!AQ43</f>
        <v>0</v>
      </c>
      <c r="AP44" s="17">
        <f>本体!AR43</f>
        <v>0</v>
      </c>
      <c r="AQ44" s="17">
        <f>本体!AS43</f>
        <v>0</v>
      </c>
      <c r="AR44" s="17">
        <f>本体!AT43</f>
        <v>0</v>
      </c>
      <c r="AS44" s="17">
        <f>本体!AU43</f>
        <v>0</v>
      </c>
      <c r="AT44" s="17">
        <f>本体!AV43</f>
        <v>0</v>
      </c>
      <c r="AU44" s="17">
        <f>本体!AW43</f>
        <v>0</v>
      </c>
      <c r="AV44" s="17">
        <f>本体!AX43</f>
        <v>0</v>
      </c>
      <c r="AW44" s="17" t="str">
        <f>本体!AY43</f>
        <v>Na-24　1MBq以下、K-42　1-10MBq、Fe-55　1-10MBq、Sn-119m 1-10MBq、Ba-140　1MBq以下、Au-198 1-10MBq、Hg-203　1-10MBq</v>
      </c>
      <c r="AX44" s="17" t="str">
        <f>本体!AZ43</f>
        <v>α線用計測装置;β線用計測装置（;γ線用計測装置（スペクトロメータ含む）;スキャナータイプ画像解析装置</v>
      </c>
      <c r="AY44" s="17" t="str">
        <f>本体!BA43</f>
        <v>Perkin Elmer TRI-CARB 3180 TR/SL 　2011年3月</v>
      </c>
      <c r="AZ44" s="17">
        <f>本体!BB43</f>
        <v>0</v>
      </c>
      <c r="BA44" s="17" t="str">
        <f>本体!BC43</f>
        <v>Perkin Elmer Wizard2470 　2011年3月</v>
      </c>
      <c r="BB44" s="17" t="str">
        <f>本体!BD43</f>
        <v>Ge healthcare Typhoon FLA7000IP  2014年9月</v>
      </c>
      <c r="BC44" s="17">
        <f>本体!BE43</f>
        <v>0</v>
      </c>
      <c r="BD44" s="17">
        <f>本体!BF43</f>
        <v>0</v>
      </c>
      <c r="BE44" s="17">
        <f>本体!BG43</f>
        <v>0</v>
      </c>
      <c r="BF44" s="17">
        <f>本体!BH43</f>
        <v>0</v>
      </c>
      <c r="BG44" s="17" t="str">
        <f>本体!BI43</f>
        <v>何らかの条件を満たせば可能</v>
      </c>
      <c r="BH44" s="17" t="str">
        <f>本体!BJ43</f>
        <v>放射線業務従事者としての条件(教育訓練、健康診断等)が揃うこと。</v>
      </c>
      <c r="BI44" s="17" t="str">
        <f>本体!BK43</f>
        <v>まずはメール（及び電話）で問合せから</v>
      </c>
      <c r="BJ44" s="17" t="str">
        <f>本体!BL43</f>
        <v>受け入れる際は従事者登録が必須（過去の被ばく記録がある場合、所属施設から記録を取り寄せる必要有）;受託研究時など、内容によっては一時立ち入りにて対応する</v>
      </c>
      <c r="BK44" s="17" t="str">
        <f>本体!BM43</f>
        <v>利用者の所属元の個人被ばく線量計（ガラスバッチなどの受動式）を持参し、所属元から結果の提供を受ける</v>
      </c>
      <c r="BL44" s="17" t="str">
        <f>本体!BN43</f>
        <v>自身の所属・雇用元等で事前に受診することが必要（検診記録の提出が必須）</v>
      </c>
      <c r="BM44" s="17" t="str">
        <f>本体!CE43</f>
        <v>年2回、6-7月と11-12月</v>
      </c>
      <c r="BN44" s="17" t="str">
        <f>本体!CB43</f>
        <v>学外で教育訓練を受講している場合、その内容に問題が無ければ予防規程等の一部を除き、受講を免除する。</v>
      </c>
      <c r="BO44" s="17" t="str">
        <f>本体!CC43</f>
        <v>項目によって、対面とeラーニングを併用</v>
      </c>
      <c r="BP44" s="17" t="str">
        <f>本体!CD43</f>
        <v>毎年4-5月頃</v>
      </c>
      <c r="BQ44" s="17" t="str">
        <f>本体!BT43</f>
        <v>△（応相談）</v>
      </c>
      <c r="BR44" s="17" t="str">
        <f>本体!BU43</f>
        <v>△（応相談）</v>
      </c>
      <c r="BS44" s="17" t="str">
        <f>本体!BV43</f>
        <v>×</v>
      </c>
      <c r="BT44" s="17" t="str">
        <f>本体!BW43</f>
        <v>×</v>
      </c>
      <c r="BU44" s="17" t="str">
        <f>本体!BZ43</f>
        <v>〇</v>
      </c>
      <c r="BV44" s="17" t="str">
        <f>本体!BS43</f>
        <v>放射線安全管理スタッフ;一般的な実験装置の相談スタッフ</v>
      </c>
      <c r="BW44" s="17">
        <f>本体!BO43</f>
        <v>0</v>
      </c>
      <c r="BX44" s="17" t="str">
        <f>本体!BP43</f>
        <v>令和4年度から開始予定のため未定</v>
      </c>
      <c r="BY44" s="17" t="str">
        <f>本体!BQ43</f>
        <v>令和4年度から開始予定のため未定</v>
      </c>
      <c r="BZ44" s="17" t="str">
        <f>本体!BX43</f>
        <v>×</v>
      </c>
      <c r="CA44" s="17" t="str">
        <f>本体!BY43</f>
        <v>〇</v>
      </c>
      <c r="CB44" s="17" t="str">
        <f>本体!BR43</f>
        <v>平日の9：00から17：00</v>
      </c>
      <c r="CC44" s="17" t="str">
        <f>本体!CA43</f>
        <v>△（応相談）</v>
      </c>
      <c r="CD44" s="17" t="str">
        <f>本体!CG43</f>
        <v>東京海洋大学放射性同位元素管理センター</v>
      </c>
      <c r="CE44" s="17" t="str">
        <f>本体!CH43</f>
        <v>03-5463-0498</v>
      </c>
      <c r="CF44" s="30">
        <f>本体!CI43</f>
        <v>0</v>
      </c>
    </row>
    <row r="45" spans="2:84" ht="187.5">
      <c r="B45" s="29" t="str">
        <f>本体!C44</f>
        <v>北海道大学</v>
      </c>
      <c r="C45" s="17" t="str">
        <f>本体!D44</f>
        <v>大学院保健科学研究院</v>
      </c>
      <c r="D45" s="17" t="str">
        <f>本体!E44</f>
        <v>https://www.hs.hokudai.ac.jp/</v>
      </c>
      <c r="E45" s="17" t="str">
        <f>本体!G44</f>
        <v>放射線化学;腫瘍学;基礎生物学</v>
      </c>
      <c r="F45" s="17" t="str">
        <f>本体!H44</f>
        <v>医学・薬学利用</v>
      </c>
      <c r="G45" s="17" t="str">
        <f>本体!I44</f>
        <v>細胞実験</v>
      </c>
      <c r="H45" s="17">
        <f>本体!J44</f>
        <v>0</v>
      </c>
      <c r="I45" s="17">
        <f>本体!K44</f>
        <v>0</v>
      </c>
      <c r="J45" s="17">
        <f>本体!L44</f>
        <v>0</v>
      </c>
      <c r="K45" s="17">
        <f>本体!M44</f>
        <v>0</v>
      </c>
      <c r="L45" s="17">
        <f>本体!N44</f>
        <v>0</v>
      </c>
      <c r="M45" s="17">
        <f>本体!O44</f>
        <v>0</v>
      </c>
      <c r="N45" s="17" t="str">
        <f>本体!P44</f>
        <v>1MBq以下</v>
      </c>
      <c r="O45" s="17">
        <f>本体!Q44</f>
        <v>0</v>
      </c>
      <c r="P45" s="17">
        <f>本体!R44</f>
        <v>0</v>
      </c>
      <c r="Q45" s="17">
        <f>本体!S44</f>
        <v>0</v>
      </c>
      <c r="R45" s="17">
        <f>本体!T44</f>
        <v>0</v>
      </c>
      <c r="S45" s="17">
        <f>本体!U44</f>
        <v>0</v>
      </c>
      <c r="T45" s="17">
        <f>本体!V44</f>
        <v>0</v>
      </c>
      <c r="U45" s="17">
        <f>本体!W44</f>
        <v>0</v>
      </c>
      <c r="V45" s="17">
        <f>本体!X44</f>
        <v>0</v>
      </c>
      <c r="W45" s="17">
        <f>本体!Y44</f>
        <v>0</v>
      </c>
      <c r="X45" s="17">
        <f>本体!Z44</f>
        <v>0</v>
      </c>
      <c r="Y45" s="17">
        <f>本体!AA44</f>
        <v>0</v>
      </c>
      <c r="Z45" s="17">
        <f>本体!AB44</f>
        <v>0</v>
      </c>
      <c r="AA45" s="17">
        <f>本体!AC44</f>
        <v>0</v>
      </c>
      <c r="AB45" s="17">
        <f>本体!AD44</f>
        <v>0</v>
      </c>
      <c r="AC45" s="17">
        <f>本体!AE44</f>
        <v>0</v>
      </c>
      <c r="AD45" s="17">
        <f>本体!AF44</f>
        <v>0</v>
      </c>
      <c r="AE45" s="17" t="str">
        <f>本体!AG44</f>
        <v>1-10MBq</v>
      </c>
      <c r="AF45" s="17">
        <f>本体!AH44</f>
        <v>0</v>
      </c>
      <c r="AG45" s="17">
        <f>本体!AI44</f>
        <v>0</v>
      </c>
      <c r="AH45" s="17">
        <f>本体!AJ44</f>
        <v>0</v>
      </c>
      <c r="AI45" s="17">
        <f>本体!AK44</f>
        <v>0</v>
      </c>
      <c r="AJ45" s="17">
        <f>本体!AL44</f>
        <v>0</v>
      </c>
      <c r="AK45" s="17">
        <f>本体!AM44</f>
        <v>0</v>
      </c>
      <c r="AL45" s="17">
        <f>本体!AN44</f>
        <v>0</v>
      </c>
      <c r="AM45" s="17">
        <f>本体!AO44</f>
        <v>0</v>
      </c>
      <c r="AN45" s="17">
        <f>本体!AP44</f>
        <v>0</v>
      </c>
      <c r="AO45" s="17">
        <f>本体!AQ44</f>
        <v>0</v>
      </c>
      <c r="AP45" s="17">
        <f>本体!AR44</f>
        <v>0</v>
      </c>
      <c r="AQ45" s="17">
        <f>本体!AS44</f>
        <v>0</v>
      </c>
      <c r="AR45" s="17">
        <f>本体!AT44</f>
        <v>0</v>
      </c>
      <c r="AS45" s="17">
        <f>本体!AU44</f>
        <v>0</v>
      </c>
      <c r="AT45" s="17">
        <f>本体!AV44</f>
        <v>0</v>
      </c>
      <c r="AU45" s="17">
        <f>本体!AW44</f>
        <v>0</v>
      </c>
      <c r="AV45" s="17">
        <f>本体!AX44</f>
        <v>0</v>
      </c>
      <c r="AW45" s="17">
        <f>本体!AY44</f>
        <v>0</v>
      </c>
      <c r="AX45" s="17" t="str">
        <f>本体!AZ44</f>
        <v>β線用計測装置（スペクトロメータ含む）;γ線用計測装置（スペクトロメータ含む）;ドーズキャリブレータ（キュリーメータ）</v>
      </c>
      <c r="AY45" s="17">
        <f>本体!BA44</f>
        <v>0</v>
      </c>
      <c r="AZ45" s="17">
        <f>本体!BB44</f>
        <v>0</v>
      </c>
      <c r="BA45" s="17" t="str">
        <f>本体!BC44</f>
        <v>GMサーベイメータ　TGS-146B　　平成21年　</v>
      </c>
      <c r="BB45" s="17">
        <f>本体!BD44</f>
        <v>0</v>
      </c>
      <c r="BC45" s="17">
        <f>本体!BE44</f>
        <v>0</v>
      </c>
      <c r="BD45" s="17">
        <f>本体!BF44</f>
        <v>0</v>
      </c>
      <c r="BE45" s="17">
        <f>本体!BG44</f>
        <v>0</v>
      </c>
      <c r="BF45" s="17" t="str">
        <f>本体!BH44</f>
        <v>X線照射装置</v>
      </c>
      <c r="BG45" s="17" t="str">
        <f>本体!BI44</f>
        <v>不可</v>
      </c>
      <c r="BH45" s="17">
        <f>本体!BJ44</f>
        <v>0</v>
      </c>
      <c r="BI45" s="17">
        <f>本体!BK44</f>
        <v>0</v>
      </c>
      <c r="BJ45" s="17">
        <f>本体!BL44</f>
        <v>0</v>
      </c>
      <c r="BK45" s="17">
        <f>本体!BM44</f>
        <v>0</v>
      </c>
      <c r="BL45" s="17">
        <f>本体!BN44</f>
        <v>0</v>
      </c>
      <c r="BM45" s="17" t="str">
        <f>本体!CE44</f>
        <v>年2回、4月と10月</v>
      </c>
      <c r="BN45" s="17" t="str">
        <f>本体!CB44</f>
        <v>学内の教育訓練が必須</v>
      </c>
      <c r="BO45" s="17" t="str">
        <f>本体!CC44</f>
        <v>項目によって、対面とeラーニングを併用</v>
      </c>
      <c r="BP45" s="17" t="str">
        <f>本体!CD44</f>
        <v>新規、更新ともに４月、１２月。</v>
      </c>
      <c r="BQ45" s="17" t="str">
        <f>本体!BT44</f>
        <v>×</v>
      </c>
      <c r="BR45" s="17" t="str">
        <f>本体!BU44</f>
        <v>×</v>
      </c>
      <c r="BS45" s="17" t="str">
        <f>本体!BV44</f>
        <v>×</v>
      </c>
      <c r="BT45" s="17" t="str">
        <f>本体!BW44</f>
        <v>×</v>
      </c>
      <c r="BU45" s="17" t="str">
        <f>本体!BZ44</f>
        <v>×</v>
      </c>
      <c r="BV45" s="17" t="str">
        <f>本体!BS44</f>
        <v>放射線安全管理スタッフ;一般的な実験装置の相談スタッフ;実験に関する相談員</v>
      </c>
      <c r="BW45" s="17">
        <f>本体!BO44</f>
        <v>0</v>
      </c>
      <c r="BX45" s="17">
        <f>本体!BP44</f>
        <v>0</v>
      </c>
      <c r="BY45" s="17">
        <f>本体!BQ44</f>
        <v>0</v>
      </c>
      <c r="BZ45" s="17" t="str">
        <f>本体!BX44</f>
        <v>×</v>
      </c>
      <c r="CA45" s="17" t="str">
        <f>本体!BY44</f>
        <v>×</v>
      </c>
      <c r="CB45" s="17" t="str">
        <f>本体!BR44</f>
        <v>平日の9：00から17：00、それ以外の場合は要相談</v>
      </c>
      <c r="CC45" s="17" t="str">
        <f>本体!CA44</f>
        <v>×</v>
      </c>
      <c r="CD45" s="17" t="str">
        <f>本体!CG44</f>
        <v>北海道大学大学院保健科学研究院庶務</v>
      </c>
      <c r="CE45" s="17" t="str">
        <f>本体!CH44</f>
        <v>011-706-3315</v>
      </c>
      <c r="CF45" s="30" t="str">
        <f>本体!CI44</f>
        <v>shomu@hs.hokudai.ac.jp</v>
      </c>
    </row>
    <row r="46" spans="2:84" ht="375">
      <c r="B46" s="29" t="str">
        <f>本体!C45</f>
        <v>東北大学</v>
      </c>
      <c r="C46" s="17" t="str">
        <f>本体!D45</f>
        <v>金属材料研究所附属量子エネルギー材料科学国際研究センター</v>
      </c>
      <c r="D46" s="17" t="str">
        <f>本体!E45</f>
        <v>http://www.imr-oarai.jp/</v>
      </c>
      <c r="E46" s="17" t="str">
        <f>本体!G45</f>
        <v>物性物理学、材料科学、半導体デバイス</v>
      </c>
      <c r="F46" s="17" t="str">
        <f>本体!H45</f>
        <v>化学利用、物性利用、物性物理学、材料科学、半導体デバイス</v>
      </c>
      <c r="G46" s="17" t="str">
        <f>本体!I45</f>
        <v>化学実験、物性物理学、材料科学、半導体デバイス</v>
      </c>
      <c r="H46" s="17" t="str">
        <f>本体!J45</f>
        <v>1MBq以下</v>
      </c>
      <c r="I46" s="17">
        <f>本体!K45</f>
        <v>0</v>
      </c>
      <c r="J46" s="17" t="str">
        <f>本体!L45</f>
        <v>1MBq以下</v>
      </c>
      <c r="K46" s="17">
        <f>本体!M45</f>
        <v>0</v>
      </c>
      <c r="L46" s="17" t="str">
        <f>本体!N45</f>
        <v>1MBq以下</v>
      </c>
      <c r="M46" s="17" t="str">
        <f>本体!O45</f>
        <v>1MBq以下</v>
      </c>
      <c r="N46" s="17" t="str">
        <f>本体!P45</f>
        <v>1MBq以下</v>
      </c>
      <c r="O46" s="17" t="str">
        <f>本体!Q45</f>
        <v>1MBq以下</v>
      </c>
      <c r="P46" s="17" t="str">
        <f>本体!R45</f>
        <v>1MBq以下</v>
      </c>
      <c r="Q46" s="17" t="str">
        <f>本体!S45</f>
        <v>1MBq以下</v>
      </c>
      <c r="R46" s="17" t="str">
        <f>本体!T45</f>
        <v>1MBq以下</v>
      </c>
      <c r="S46" s="17" t="str">
        <f>本体!U45</f>
        <v>1MBq以下</v>
      </c>
      <c r="T46" s="17" t="str">
        <f>本体!V45</f>
        <v>1MBq以下</v>
      </c>
      <c r="U46" s="17" t="str">
        <f>本体!W45</f>
        <v>1MBq以下</v>
      </c>
      <c r="V46" s="17" t="str">
        <f>本体!X45</f>
        <v>1MBq以下</v>
      </c>
      <c r="W46" s="17" t="str">
        <f>本体!Y45</f>
        <v>1MBq以下</v>
      </c>
      <c r="X46" s="17" t="str">
        <f>本体!Z45</f>
        <v>1MBq以下</v>
      </c>
      <c r="Y46" s="17">
        <f>本体!AA45</f>
        <v>0</v>
      </c>
      <c r="Z46" s="17" t="str">
        <f>本体!AB45</f>
        <v>1MBq以下</v>
      </c>
      <c r="AA46" s="17">
        <f>本体!AC45</f>
        <v>0</v>
      </c>
      <c r="AB46" s="17" t="str">
        <f>本体!AD45</f>
        <v>1MBq以下</v>
      </c>
      <c r="AC46" s="17" t="str">
        <f>本体!AE45</f>
        <v>1MBq以下</v>
      </c>
      <c r="AD46" s="17" t="str">
        <f>本体!AF45</f>
        <v>1MBq以下</v>
      </c>
      <c r="AE46" s="17" t="str">
        <f>本体!AG45</f>
        <v>1MBq以下</v>
      </c>
      <c r="AF46" s="17" t="str">
        <f>本体!AH45</f>
        <v>1MBq以下</v>
      </c>
      <c r="AG46" s="17">
        <f>本体!AI45</f>
        <v>0</v>
      </c>
      <c r="AH46" s="17">
        <f>本体!AJ45</f>
        <v>0</v>
      </c>
      <c r="AI46" s="17">
        <f>本体!AK45</f>
        <v>0</v>
      </c>
      <c r="AJ46" s="17" t="str">
        <f>本体!AL45</f>
        <v>1MBq以下</v>
      </c>
      <c r="AK46" s="17" t="str">
        <f>本体!AM45</f>
        <v>1MBq以下</v>
      </c>
      <c r="AL46" s="17" t="str">
        <f>本体!AN45</f>
        <v>1MBq以下</v>
      </c>
      <c r="AM46" s="17" t="str">
        <f>本体!AO45</f>
        <v>1MBq以下</v>
      </c>
      <c r="AN46" s="17" t="str">
        <f>本体!AP45</f>
        <v>1MBq以下</v>
      </c>
      <c r="AO46" s="17" t="str">
        <f>本体!AQ45</f>
        <v>1MBq以下</v>
      </c>
      <c r="AP46" s="17" t="str">
        <f>本体!AR45</f>
        <v>1MBq以下</v>
      </c>
      <c r="AQ46" s="17" t="str">
        <f>本体!AS45</f>
        <v>1MBq以下</v>
      </c>
      <c r="AR46" s="17">
        <f>本体!AT45</f>
        <v>0</v>
      </c>
      <c r="AS46" s="17" t="str">
        <f>本体!AU45</f>
        <v>1MBq以下</v>
      </c>
      <c r="AT46" s="17" t="str">
        <f>本体!AV45</f>
        <v>1MBq以下</v>
      </c>
      <c r="AU46" s="17" t="str">
        <f>本体!AW45</f>
        <v>1MBq以下</v>
      </c>
      <c r="AV46" s="17" t="str">
        <f>本体!AX45</f>
        <v>1MBq以下</v>
      </c>
      <c r="AW46" s="17" t="str">
        <f>本体!AY45</f>
        <v>Np-237, Am-241, Cm-244など約400核種、１日最大使用量は施設により異なる</v>
      </c>
      <c r="AX46" s="17" t="str">
        <f>本体!AZ45</f>
        <v>α線用計測装置（スペクトロメータ含む）、γ線用計測装置（スペクトロメータ含む）</v>
      </c>
      <c r="AY46" s="17">
        <f>本体!BA45</f>
        <v>0</v>
      </c>
      <c r="AZ46" s="17">
        <f>本体!BB45</f>
        <v>0</v>
      </c>
      <c r="BA46" s="17">
        <f>本体!BC45</f>
        <v>0</v>
      </c>
      <c r="BB46" s="17">
        <f>本体!BD45</f>
        <v>0</v>
      </c>
      <c r="BC46" s="17">
        <f>本体!BE45</f>
        <v>0</v>
      </c>
      <c r="BD46" s="17">
        <f>本体!BF45</f>
        <v>0</v>
      </c>
      <c r="BE46" s="17">
        <f>本体!BG45</f>
        <v>0</v>
      </c>
      <c r="BF46" s="17" t="str">
        <f>本体!BH45</f>
        <v>X線回折装置、メスバウアー分光装置、捕集装置（ダストサンプラー、捕集装置等）、分光光度計（吸光・蛍光・赤外分光光度計等）、陽電子消滅分光測定装置、3次元アトムプローブ、集束イオンビーム、（収差補正）透過電子顕微鏡、PPMS、MPMS</v>
      </c>
      <c r="BG46" s="17" t="str">
        <f>本体!BI45</f>
        <v>何らかの条件を満たせば可能</v>
      </c>
      <c r="BH46" s="17" t="str">
        <f>本体!BJ45</f>
        <v>共同利用研究を行うための申し込みが必要</v>
      </c>
      <c r="BI46" s="17" t="str">
        <f>本体!BK45</f>
        <v>まずはメール（及び電話）で問合せから</v>
      </c>
      <c r="BJ46" s="17" t="str">
        <f>本体!BL45</f>
        <v>受け入れる際は従事者登録が必須（過去の被ばく記録がある場合、所属施設から記録を取り寄せる必要有）</v>
      </c>
      <c r="BK46" s="17" t="str">
        <f>本体!BM45</f>
        <v>施設の個人被ばく線量計で測定し、所属元へ結果を提供する</v>
      </c>
      <c r="BL46" s="17" t="str">
        <f>本体!BN45</f>
        <v>自身の所属・雇用元等で事前に受診することが必要（検診記録の提出が必須）</v>
      </c>
      <c r="BM46" s="17" t="str">
        <f>本体!CE45</f>
        <v>年2回、4月と10月、開催時期以外にも相談可</v>
      </c>
      <c r="BN46" s="17" t="str">
        <f>本体!CB45</f>
        <v>学外で教育訓練を受講している場合、その内容に問題が無ければ予防規程等の一部を除き、受講を免除する</v>
      </c>
      <c r="BO46" s="17" t="str">
        <f>本体!CC45</f>
        <v>全て対面</v>
      </c>
      <c r="BP46" s="17" t="str">
        <f>本体!CD45</f>
        <v>所属機関で教育訓練を受講できない共同利用者等は４月のセンター教育訓練を受講可能、その他は応相談</v>
      </c>
      <c r="BQ46" s="17" t="str">
        <f>本体!BT45</f>
        <v>×</v>
      </c>
      <c r="BR46" s="17" t="str">
        <f>本体!BU45</f>
        <v>×</v>
      </c>
      <c r="BS46" s="17" t="str">
        <f>本体!BV45</f>
        <v>×</v>
      </c>
      <c r="BT46" s="17" t="str">
        <f>本体!BW45</f>
        <v>×</v>
      </c>
      <c r="BU46" s="17" t="str">
        <f>本体!BZ45</f>
        <v>〇</v>
      </c>
      <c r="BV46" s="17" t="str">
        <f>本体!BS45</f>
        <v>放射線安全管理スタッフ、一般的な実験装置の相談スタッフ、共同利用研究者</v>
      </c>
      <c r="BW46" s="17">
        <f>本体!BO45</f>
        <v>0</v>
      </c>
      <c r="BX46" s="17">
        <f>本体!BP45</f>
        <v>0</v>
      </c>
      <c r="BY46" s="17">
        <f>本体!BQ45</f>
        <v>0</v>
      </c>
      <c r="BZ46" s="17" t="str">
        <f>本体!BX45</f>
        <v>〇</v>
      </c>
      <c r="CA46" s="17" t="str">
        <f>本体!BY45</f>
        <v>〇</v>
      </c>
      <c r="CB46" s="17" t="str">
        <f>本体!BR45</f>
        <v>平日の9：00から17：00、それ以外の場合は要相談</v>
      </c>
      <c r="CC46" s="17" t="str">
        <f>本体!CA45</f>
        <v>×</v>
      </c>
      <c r="CD46" s="17" t="str">
        <f>本体!CG45</f>
        <v>共同利用部業務室</v>
      </c>
      <c r="CE46" s="17" t="str">
        <f>本体!CH45</f>
        <v>029-267-3181</v>
      </c>
      <c r="CF46" s="30" t="str">
        <f>本体!CI45</f>
        <v>kyodo.kinken-oarai＠grp.tohoku.ac.jp</v>
      </c>
    </row>
    <row r="47" spans="2:84" ht="168.75">
      <c r="B47" s="29" t="str">
        <f>本体!C46</f>
        <v>杏林大学</v>
      </c>
      <c r="C47" s="17" t="str">
        <f>本体!D46</f>
        <v>医学部共同研究施設放射性同位元素部門</v>
      </c>
      <c r="D47" s="17" t="str">
        <f>本体!E46</f>
        <v>https://www.kyorin-u.ac.jp/univ/graduate/medicine/education/facilities/radioisotope/</v>
      </c>
      <c r="E47" s="17" t="str">
        <f>本体!G46</f>
        <v>基礎医学;脳神経科学;生物科学;基礎生物学</v>
      </c>
      <c r="F47" s="17">
        <f>本体!H46</f>
        <v>0</v>
      </c>
      <c r="G47" s="17" t="str">
        <f>本体!I46</f>
        <v>細胞実験</v>
      </c>
      <c r="H47" s="17" t="str">
        <f>本体!J46</f>
        <v>100-1GBq</v>
      </c>
      <c r="I47" s="17">
        <f>本体!K46</f>
        <v>0</v>
      </c>
      <c r="J47" s="17" t="str">
        <f>本体!L46</f>
        <v>100-1GBq</v>
      </c>
      <c r="K47" s="17">
        <f>本体!M46</f>
        <v>0</v>
      </c>
      <c r="L47" s="17">
        <f>本体!N46</f>
        <v>0</v>
      </c>
      <c r="M47" s="17">
        <f>本体!O46</f>
        <v>0</v>
      </c>
      <c r="N47" s="17" t="str">
        <f>本体!P46</f>
        <v>100-1GBq</v>
      </c>
      <c r="O47" s="17" t="str">
        <f>本体!Q46</f>
        <v>10-100MBq</v>
      </c>
      <c r="P47" s="17" t="str">
        <f>本体!R46</f>
        <v>100-1GBq</v>
      </c>
      <c r="Q47" s="17" t="str">
        <f>本体!S46</f>
        <v>1-10MBq</v>
      </c>
      <c r="R47" s="17" t="str">
        <f>本体!T46</f>
        <v>1-10MBq</v>
      </c>
      <c r="S47" s="17" t="str">
        <f>本体!U46</f>
        <v>10-100MBq</v>
      </c>
      <c r="T47" s="17" t="str">
        <f>本体!V46</f>
        <v>1-10MBq</v>
      </c>
      <c r="U47" s="17">
        <f>本体!W46</f>
        <v>0</v>
      </c>
      <c r="V47" s="17" t="str">
        <f>本体!X46</f>
        <v>1MBq以下</v>
      </c>
      <c r="W47" s="17">
        <f>本体!Y46</f>
        <v>0</v>
      </c>
      <c r="X47" s="17" t="str">
        <f>本体!Z46</f>
        <v>1MBq以下</v>
      </c>
      <c r="Y47" s="17">
        <f>本体!AA46</f>
        <v>0</v>
      </c>
      <c r="Z47" s="17">
        <f>本体!AB46</f>
        <v>0</v>
      </c>
      <c r="AA47" s="17">
        <f>本体!AC46</f>
        <v>0</v>
      </c>
      <c r="AB47" s="17">
        <f>本体!AD46</f>
        <v>0</v>
      </c>
      <c r="AC47" s="17">
        <f>本体!AE46</f>
        <v>0</v>
      </c>
      <c r="AD47" s="17">
        <f>本体!AF46</f>
        <v>0</v>
      </c>
      <c r="AE47" s="17">
        <f>本体!AG46</f>
        <v>0</v>
      </c>
      <c r="AF47" s="17">
        <f>本体!AH46</f>
        <v>0</v>
      </c>
      <c r="AG47" s="17">
        <f>本体!AI46</f>
        <v>0</v>
      </c>
      <c r="AH47" s="17">
        <f>本体!AJ46</f>
        <v>0</v>
      </c>
      <c r="AI47" s="17" t="str">
        <f>本体!AK46</f>
        <v>1-10MBq</v>
      </c>
      <c r="AJ47" s="17">
        <f>本体!AL46</f>
        <v>0</v>
      </c>
      <c r="AK47" s="17">
        <f>本体!AM46</f>
        <v>0</v>
      </c>
      <c r="AL47" s="17">
        <f>本体!AN46</f>
        <v>0</v>
      </c>
      <c r="AM47" s="17">
        <f>本体!AO46</f>
        <v>0</v>
      </c>
      <c r="AN47" s="17">
        <f>本体!AP46</f>
        <v>0</v>
      </c>
      <c r="AO47" s="17">
        <f>本体!AQ46</f>
        <v>0</v>
      </c>
      <c r="AP47" s="17">
        <f>本体!AR46</f>
        <v>0</v>
      </c>
      <c r="AQ47" s="17">
        <f>本体!AS46</f>
        <v>0</v>
      </c>
      <c r="AR47" s="17">
        <f>本体!AT46</f>
        <v>0</v>
      </c>
      <c r="AS47" s="17">
        <f>本体!AU46</f>
        <v>0</v>
      </c>
      <c r="AT47" s="17">
        <f>本体!AV46</f>
        <v>0</v>
      </c>
      <c r="AU47" s="17">
        <f>本体!AW46</f>
        <v>0</v>
      </c>
      <c r="AV47" s="17">
        <f>本体!AX46</f>
        <v>0</v>
      </c>
      <c r="AW47" s="17">
        <f>本体!AY46</f>
        <v>0</v>
      </c>
      <c r="AX47" s="17" t="str">
        <f>本体!AZ46</f>
        <v>β線用計測装置（スペクトロメータ含む）</v>
      </c>
      <c r="AY47" s="17" t="str">
        <f>本体!BA46</f>
        <v>LSC5100 1999年、LSC7400 2013年</v>
      </c>
      <c r="AZ47" s="17">
        <f>本体!BB46</f>
        <v>0</v>
      </c>
      <c r="BA47" s="17">
        <f>本体!BC46</f>
        <v>0</v>
      </c>
      <c r="BB47" s="17" t="str">
        <f>本体!BD46</f>
        <v>Typhoon FLA 9500 2014年</v>
      </c>
      <c r="BC47" s="17">
        <f>本体!BE46</f>
        <v>0</v>
      </c>
      <c r="BD47" s="17">
        <f>本体!BF46</f>
        <v>0</v>
      </c>
      <c r="BE47" s="17">
        <f>本体!BG46</f>
        <v>0</v>
      </c>
      <c r="BF47" s="17" t="str">
        <f>本体!BH46</f>
        <v>細胞培養装置</v>
      </c>
      <c r="BG47" s="17" t="str">
        <f>本体!BI46</f>
        <v>何らかの条件を満たせば可能</v>
      </c>
      <c r="BH47" s="17" t="str">
        <f>本体!BJ46</f>
        <v>学内の放射線業務従事者との共同研究・特別研究において可能</v>
      </c>
      <c r="BI47" s="17" t="str">
        <f>本体!BK46</f>
        <v>学内の共同研究者へ相談の上、共同研究者より問合せ</v>
      </c>
      <c r="BJ47" s="17" t="str">
        <f>本体!BL46</f>
        <v>受け入れる際は従事者登録が必須（過去の被ばく記録がある場合、所属施設から記録を取り寄せる必要有）</v>
      </c>
      <c r="BK47" s="17" t="str">
        <f>本体!BM46</f>
        <v>受け入れ先の施設で新たに個人被ばく線量計を用意し管理する</v>
      </c>
      <c r="BL47" s="17" t="str">
        <f>本体!BN46</f>
        <v>受け入れ先で受診が可能</v>
      </c>
      <c r="BM47" s="17" t="str">
        <f>本体!CE46</f>
        <v>年２回（５月および１１月）</v>
      </c>
      <c r="BN47" s="17" t="str">
        <f>本体!CB46</f>
        <v>学外で教育訓練を受講している場合、その内容に問題が無ければ予防規程等の一部を除き、受講を免除する。</v>
      </c>
      <c r="BO47" s="17" t="str">
        <f>本体!CC46</f>
        <v>全て対面</v>
      </c>
      <c r="BP47" s="17" t="str">
        <f>本体!CD46</f>
        <v>新規受付（３月および９月）後、随時</v>
      </c>
      <c r="BQ47" s="17" t="str">
        <f>本体!BT46</f>
        <v>×</v>
      </c>
      <c r="BR47" s="17" t="str">
        <f>本体!BU46</f>
        <v>×</v>
      </c>
      <c r="BS47" s="17" t="str">
        <f>本体!BV46</f>
        <v>×</v>
      </c>
      <c r="BT47" s="17" t="str">
        <f>本体!BW46</f>
        <v>×</v>
      </c>
      <c r="BU47" s="17" t="str">
        <f>本体!BZ46</f>
        <v>×</v>
      </c>
      <c r="BV47" s="17" t="str">
        <f>本体!BS46</f>
        <v>放射線安全管理スタッフ</v>
      </c>
      <c r="BW47" s="17">
        <f>本体!BO46</f>
        <v>0</v>
      </c>
      <c r="BX47" s="17">
        <f>本体!BP46</f>
        <v>0</v>
      </c>
      <c r="BY47" s="17">
        <f>本体!BQ46</f>
        <v>0</v>
      </c>
      <c r="BZ47" s="17" t="str">
        <f>本体!BX46</f>
        <v>×</v>
      </c>
      <c r="CA47" s="17" t="str">
        <f>本体!BY46</f>
        <v>△（応相談）</v>
      </c>
      <c r="CB47" s="17" t="str">
        <f>本体!BR46</f>
        <v>平日9:00～17:00、土9:00～13:00</v>
      </c>
      <c r="CC47" s="17" t="str">
        <f>本体!CA46</f>
        <v>×</v>
      </c>
      <c r="CD47" s="17" t="str">
        <f>本体!CG46</f>
        <v>医学部共同研究施設放射性同位元素部門</v>
      </c>
      <c r="CE47" s="17" t="str">
        <f>本体!CH46</f>
        <v>042-247-5511</v>
      </c>
      <c r="CF47" s="30" t="str">
        <f>本体!CI46</f>
        <v>rilab@ks.kyorin-u.ac.jp</v>
      </c>
    </row>
    <row r="48" spans="2:84" ht="243.75">
      <c r="B48" s="29" t="str">
        <f>本体!C47</f>
        <v>長岡技術科学大学</v>
      </c>
      <c r="C48" s="17" t="str">
        <f>本体!D47</f>
        <v>長岡技術科学大学（ラジオアイソトープセンター、極限エネルギー密度工学研究センター、原子力安全・システム安全棟）</v>
      </c>
      <c r="D48" s="17" t="str">
        <f>本体!E47</f>
        <v>https://whs.nagaokaut.ac.jp/ric/</v>
      </c>
      <c r="E48" s="17" t="str">
        <f>本体!G47</f>
        <v>放射線化学;物理化学;環境化学;放射化学;材料科学</v>
      </c>
      <c r="F48" s="17" t="str">
        <f>本体!H47</f>
        <v>化学利用</v>
      </c>
      <c r="G48" s="17" t="str">
        <f>本体!I47</f>
        <v>化学実験;加速器実験</v>
      </c>
      <c r="H48" s="17" t="str">
        <f>本体!J47</f>
        <v>1GBq以上</v>
      </c>
      <c r="I48" s="17">
        <f>本体!K47</f>
        <v>0</v>
      </c>
      <c r="J48" s="17" t="str">
        <f>本体!L47</f>
        <v>10-100MBq</v>
      </c>
      <c r="K48" s="17">
        <f>本体!M47</f>
        <v>0</v>
      </c>
      <c r="L48" s="17">
        <f>本体!N47</f>
        <v>0</v>
      </c>
      <c r="M48" s="17">
        <f>本体!O47</f>
        <v>0</v>
      </c>
      <c r="N48" s="17" t="str">
        <f>本体!P47</f>
        <v>10-100MBq</v>
      </c>
      <c r="O48" s="17">
        <f>本体!Q47</f>
        <v>0</v>
      </c>
      <c r="P48" s="17" t="str">
        <f>本体!R47</f>
        <v>10-100MBq</v>
      </c>
      <c r="Q48" s="17">
        <f>本体!S47</f>
        <v>0</v>
      </c>
      <c r="R48" s="17">
        <f>本体!T47</f>
        <v>0</v>
      </c>
      <c r="S48" s="17" t="str">
        <f>本体!U47</f>
        <v>1-10MBq</v>
      </c>
      <c r="T48" s="17" t="str">
        <f>本体!V47</f>
        <v>1-10MBq</v>
      </c>
      <c r="U48" s="17" t="str">
        <f>本体!W47</f>
        <v>1-10MBq</v>
      </c>
      <c r="V48" s="17">
        <f>本体!X47</f>
        <v>0</v>
      </c>
      <c r="W48" s="17">
        <f>本体!Y47</f>
        <v>0</v>
      </c>
      <c r="X48" s="17">
        <f>本体!Z47</f>
        <v>0</v>
      </c>
      <c r="Y48" s="17">
        <f>本体!AA47</f>
        <v>0</v>
      </c>
      <c r="Z48" s="17">
        <f>本体!AB47</f>
        <v>0</v>
      </c>
      <c r="AA48" s="17">
        <f>本体!AC47</f>
        <v>0</v>
      </c>
      <c r="AB48" s="17">
        <f>本体!AD47</f>
        <v>0</v>
      </c>
      <c r="AC48" s="17">
        <f>本体!AE47</f>
        <v>0</v>
      </c>
      <c r="AD48" s="17">
        <f>本体!AF47</f>
        <v>0</v>
      </c>
      <c r="AE48" s="17">
        <f>本体!AG47</f>
        <v>0</v>
      </c>
      <c r="AF48" s="17">
        <f>本体!AH47</f>
        <v>0</v>
      </c>
      <c r="AG48" s="17">
        <f>本体!AI47</f>
        <v>0</v>
      </c>
      <c r="AH48" s="17">
        <f>本体!AJ47</f>
        <v>0</v>
      </c>
      <c r="AI48" s="17" t="str">
        <f>本体!AK47</f>
        <v>1-10MBq</v>
      </c>
      <c r="AJ48" s="17" t="str">
        <f>本体!AL47</f>
        <v>10-100MBq</v>
      </c>
      <c r="AK48" s="17">
        <f>本体!AM47</f>
        <v>0</v>
      </c>
      <c r="AL48" s="17" t="str">
        <f>本体!AN47</f>
        <v>1-10MBq</v>
      </c>
      <c r="AM48" s="17">
        <f>本体!AO47</f>
        <v>0</v>
      </c>
      <c r="AN48" s="17">
        <f>本体!AP47</f>
        <v>0</v>
      </c>
      <c r="AO48" s="17">
        <f>本体!AQ47</f>
        <v>0</v>
      </c>
      <c r="AP48" s="17">
        <f>本体!AR47</f>
        <v>0</v>
      </c>
      <c r="AQ48" s="17">
        <f>本体!AS47</f>
        <v>0</v>
      </c>
      <c r="AR48" s="17">
        <f>本体!AT47</f>
        <v>0</v>
      </c>
      <c r="AS48" s="17">
        <f>本体!AU47</f>
        <v>0</v>
      </c>
      <c r="AT48" s="17">
        <f>本体!AV47</f>
        <v>0</v>
      </c>
      <c r="AU48" s="17">
        <f>本体!AW47</f>
        <v>0</v>
      </c>
      <c r="AV48" s="17">
        <f>本体!AX47</f>
        <v>0</v>
      </c>
      <c r="AW48" s="17">
        <f>本体!AY47</f>
        <v>0</v>
      </c>
      <c r="AX48" s="17" t="str">
        <f>本体!AZ47</f>
        <v>α線用計測装置（スペクトロメータ含む）;β線用計測装置（スペクトロメータ含む）;γ線用計測装置（スペクトロメータ含む）</v>
      </c>
      <c r="AY48" s="17" t="str">
        <f>本体!BA47</f>
        <v>日立　LSC-7400、2010年3月</v>
      </c>
      <c r="AZ48" s="17">
        <f>本体!BB47</f>
        <v>0</v>
      </c>
      <c r="BA48" s="17">
        <f>本体!BC47</f>
        <v>0</v>
      </c>
      <c r="BB48" s="17">
        <f>本体!BD47</f>
        <v>0</v>
      </c>
      <c r="BC48" s="17">
        <f>本体!BE47</f>
        <v>0</v>
      </c>
      <c r="BD48" s="17">
        <f>本体!BF47</f>
        <v>0</v>
      </c>
      <c r="BE48" s="17">
        <f>本体!BG47</f>
        <v>0</v>
      </c>
      <c r="BF48" s="17" t="str">
        <f>本体!BH47</f>
        <v>X線回折装置;クロマトグラフ（液体・ガスクロマトグラフ質量分析装置等）;捕集装置（ダストサンプラー、捕集装置等）;分光光度計（吸光・蛍光・赤外分光光度計等）</v>
      </c>
      <c r="BG48" s="17" t="str">
        <f>本体!BI47</f>
        <v>何らかの条件を満たせば可能</v>
      </c>
      <c r="BH48" s="17" t="str">
        <f>本体!BJ47</f>
        <v>学内の教員との共同研究、受託研究として利用する場合に利用可（要事前相談）</v>
      </c>
      <c r="BI48" s="17" t="str">
        <f>本体!BK47</f>
        <v>まずはメール（及び電話）で問合せから</v>
      </c>
      <c r="BJ48" s="17" t="str">
        <f>本体!BL47</f>
        <v>受け入れる際は従事者登録が必須（過去の被ばく記録がある場合、所属施設から記録を取り寄せる必要有）</v>
      </c>
      <c r="BK48" s="17" t="str">
        <f>本体!BM47</f>
        <v>受け入れ先の施設で新たに個人被ばく線量計を用意し管理する</v>
      </c>
      <c r="BL48" s="17" t="str">
        <f>本体!BN47</f>
        <v>自身の所属・雇用元等で事前に受診することが必要（検診記録の提出が必須）</v>
      </c>
      <c r="BM48" s="17" t="str">
        <f>本体!CE47</f>
        <v>年２回、通常２月と９月に実施。その他都度対応。</v>
      </c>
      <c r="BN48" s="17" t="str">
        <f>本体!CB47</f>
        <v>学内の教育訓練が必須、学外で教育訓練を受講している場合、その内容に問題が無ければ予防規程等の一部を除き、受講を免除する。</v>
      </c>
      <c r="BO48" s="17" t="str">
        <f>本体!CC47</f>
        <v>項目によって、対面とeラーニングを併用</v>
      </c>
      <c r="BP48" s="17" t="str">
        <f>本体!CD47</f>
        <v>年２回程度、通常４月と９月に実施。ただし状況に応じて個別対応することがある。</v>
      </c>
      <c r="BQ48" s="17" t="str">
        <f>本体!BT47</f>
        <v>×</v>
      </c>
      <c r="BR48" s="17" t="str">
        <f>本体!BU47</f>
        <v>×</v>
      </c>
      <c r="BS48" s="17" t="str">
        <f>本体!BV47</f>
        <v>×</v>
      </c>
      <c r="BT48" s="17" t="str">
        <f>本体!BW47</f>
        <v>×</v>
      </c>
      <c r="BU48" s="17" t="str">
        <f>本体!BZ47</f>
        <v>〇</v>
      </c>
      <c r="BV48" s="17" t="str">
        <f>本体!BS47</f>
        <v>放射線安全管理スタッフ;実験に関する相談員</v>
      </c>
      <c r="BW48" s="17">
        <f>本体!BO47</f>
        <v>0</v>
      </c>
      <c r="BX48" s="17">
        <f>本体!BP47</f>
        <v>0</v>
      </c>
      <c r="BY48" s="17">
        <f>本体!BQ47</f>
        <v>0</v>
      </c>
      <c r="BZ48" s="17" t="str">
        <f>本体!BX47</f>
        <v>〇</v>
      </c>
      <c r="CA48" s="17" t="str">
        <f>本体!BY47</f>
        <v>〇</v>
      </c>
      <c r="CB48" s="17" t="str">
        <f>本体!BR47</f>
        <v>平日８：３０～１７：００（それ以外の場合は、要相談）</v>
      </c>
      <c r="CC48" s="17" t="str">
        <f>本体!CA47</f>
        <v>△（応相談）</v>
      </c>
      <c r="CD48" s="17" t="str">
        <f>本体!CG47</f>
        <v>研究・地域連携課</v>
      </c>
      <c r="CE48" s="17" t="str">
        <f>本体!CH47</f>
        <v xml:space="preserve">0258-47-9281 </v>
      </c>
      <c r="CF48" s="30" t="str">
        <f>本体!CI47</f>
        <v>shien@jcom.nagaokaut.ac.jp</v>
      </c>
    </row>
    <row r="49" spans="2:84" ht="206.25">
      <c r="B49" s="29" t="str">
        <f>本体!C48</f>
        <v>東京薬科大学</v>
      </c>
      <c r="C49" s="17" t="str">
        <f>本体!D48</f>
        <v>RI共同実験室</v>
      </c>
      <c r="D49" s="17" t="str">
        <f>本体!E48</f>
        <v>https://www.toyaku.ac.jp/</v>
      </c>
      <c r="E49" s="17" t="str">
        <f>本体!G48</f>
        <v>薬学;生物科学;基礎生物学</v>
      </c>
      <c r="F49" s="17" t="str">
        <f>本体!H48</f>
        <v>医学・薬学利用;生物学・農学利用</v>
      </c>
      <c r="G49" s="17" t="str">
        <f>本体!I48</f>
        <v>細胞実験;動物実験;化学実験</v>
      </c>
      <c r="H49" s="17" t="str">
        <f>本体!J48</f>
        <v>1GBq以上</v>
      </c>
      <c r="I49" s="17">
        <f>本体!K48</f>
        <v>0</v>
      </c>
      <c r="J49" s="17" t="str">
        <f>本体!L48</f>
        <v>100-1GBq</v>
      </c>
      <c r="K49" s="17">
        <f>本体!M48</f>
        <v>0</v>
      </c>
      <c r="L49" s="17">
        <f>本体!N48</f>
        <v>0</v>
      </c>
      <c r="M49" s="17">
        <f>本体!O48</f>
        <v>0</v>
      </c>
      <c r="N49" s="17" t="str">
        <f>本体!P48</f>
        <v>100-1GBq</v>
      </c>
      <c r="O49" s="17">
        <f>本体!Q48</f>
        <v>0</v>
      </c>
      <c r="P49" s="17">
        <f>本体!R48</f>
        <v>0</v>
      </c>
      <c r="Q49" s="17">
        <f>本体!S48</f>
        <v>0</v>
      </c>
      <c r="R49" s="17">
        <f>本体!T48</f>
        <v>0</v>
      </c>
      <c r="S49" s="17">
        <f>本体!U48</f>
        <v>0</v>
      </c>
      <c r="T49" s="17">
        <f>本体!V48</f>
        <v>0</v>
      </c>
      <c r="U49" s="17">
        <f>本体!W48</f>
        <v>0</v>
      </c>
      <c r="V49" s="17">
        <f>本体!X48</f>
        <v>0</v>
      </c>
      <c r="W49" s="17">
        <f>本体!Y48</f>
        <v>0</v>
      </c>
      <c r="X49" s="17">
        <f>本体!Z48</f>
        <v>0</v>
      </c>
      <c r="Y49" s="17">
        <f>本体!AA48</f>
        <v>0</v>
      </c>
      <c r="Z49" s="17">
        <f>本体!AB48</f>
        <v>0</v>
      </c>
      <c r="AA49" s="17">
        <f>本体!AC48</f>
        <v>0</v>
      </c>
      <c r="AB49" s="17">
        <f>本体!AD48</f>
        <v>0</v>
      </c>
      <c r="AC49" s="17">
        <f>本体!AE48</f>
        <v>0</v>
      </c>
      <c r="AD49" s="17">
        <f>本体!AF48</f>
        <v>0</v>
      </c>
      <c r="AE49" s="17">
        <f>本体!AG48</f>
        <v>0</v>
      </c>
      <c r="AF49" s="17">
        <f>本体!AH48</f>
        <v>0</v>
      </c>
      <c r="AG49" s="17">
        <f>本体!AI48</f>
        <v>0</v>
      </c>
      <c r="AH49" s="17">
        <f>本体!AJ48</f>
        <v>0</v>
      </c>
      <c r="AI49" s="17">
        <f>本体!AK48</f>
        <v>0</v>
      </c>
      <c r="AJ49" s="17">
        <f>本体!AL48</f>
        <v>0</v>
      </c>
      <c r="AK49" s="17">
        <f>本体!AM48</f>
        <v>0</v>
      </c>
      <c r="AL49" s="17">
        <f>本体!AN48</f>
        <v>0</v>
      </c>
      <c r="AM49" s="17">
        <f>本体!AO48</f>
        <v>0</v>
      </c>
      <c r="AN49" s="17">
        <f>本体!AP48</f>
        <v>0</v>
      </c>
      <c r="AO49" s="17">
        <f>本体!AQ48</f>
        <v>0</v>
      </c>
      <c r="AP49" s="17">
        <f>本体!AR48</f>
        <v>0</v>
      </c>
      <c r="AQ49" s="17">
        <f>本体!AS48</f>
        <v>0</v>
      </c>
      <c r="AR49" s="17">
        <f>本体!AT48</f>
        <v>0</v>
      </c>
      <c r="AS49" s="17">
        <f>本体!AU48</f>
        <v>0</v>
      </c>
      <c r="AT49" s="17">
        <f>本体!AV48</f>
        <v>0</v>
      </c>
      <c r="AU49" s="17">
        <f>本体!AW48</f>
        <v>0</v>
      </c>
      <c r="AV49" s="17">
        <f>本体!AX48</f>
        <v>0</v>
      </c>
      <c r="AW49" s="17">
        <f>本体!AY48</f>
        <v>0</v>
      </c>
      <c r="AX49" s="17" t="str">
        <f>本体!AZ48</f>
        <v>β線用計測装置（スペクトロメータ含む）;γ線用計測装置（スペクトロメータ含む）</v>
      </c>
      <c r="AY49" s="17" t="str">
        <f>本体!BA48</f>
        <v>ALOKA LSC6100（2台、2004年および2009年）</v>
      </c>
      <c r="AZ49" s="17" t="str">
        <f>本体!BB48</f>
        <v>なし</v>
      </c>
      <c r="BA49" s="17" t="str">
        <f>本体!BC48</f>
        <v>ALOKA AccuFlex γ 7000（2005年）</v>
      </c>
      <c r="BB49" s="17" t="str">
        <f>本体!BD48</f>
        <v>なし</v>
      </c>
      <c r="BC49" s="17" t="str">
        <f>本体!BE48</f>
        <v>なし</v>
      </c>
      <c r="BD49" s="17" t="str">
        <f>本体!BF48</f>
        <v>なし</v>
      </c>
      <c r="BE49" s="17">
        <f>本体!BG48</f>
        <v>0</v>
      </c>
      <c r="BF49" s="17" t="str">
        <f>本体!BH48</f>
        <v>顕微鏡（蛍光実体顕微鏡等）;細胞培養装置;高速冷却遠心機、超遠心機</v>
      </c>
      <c r="BG49" s="17" t="str">
        <f>本体!BI48</f>
        <v>何らかの条件を満たせば可能</v>
      </c>
      <c r="BH49" s="17" t="str">
        <f>本体!BJ48</f>
        <v>本学客員研究員、大学院委託学生などの登録</v>
      </c>
      <c r="BI49" s="17">
        <f>本体!BK48</f>
        <v>0</v>
      </c>
      <c r="BJ49" s="17" t="str">
        <f>本体!BL48</f>
        <v>受け入れる際は従事者登録が必須（過去の被ばく記録がある場合、所属施設から記録を取り寄せる必要有）</v>
      </c>
      <c r="BK49" s="17" t="str">
        <f>本体!BM48</f>
        <v>受け入れ先の施設で新たに個人被ばく線量計を用意し管理する</v>
      </c>
      <c r="BL49" s="17" t="str">
        <f>本体!BN48</f>
        <v>受け入れ先で受診が可能</v>
      </c>
      <c r="BM49" s="17" t="str">
        <f>本体!CE48</f>
        <v>年2回、4月と10月</v>
      </c>
      <c r="BN49" s="17" t="str">
        <f>本体!CB48</f>
        <v>学外で教育訓練を受講している場合、その内容に問題が無ければ予防規程等の一部を除き、受講を免除する。</v>
      </c>
      <c r="BO49" s="17" t="str">
        <f>本体!CC48</f>
        <v>項目によって、対面とeラーニングを併用</v>
      </c>
      <c r="BP49" s="17" t="str">
        <f>本体!CD48</f>
        <v>前期は4月、後期は10月</v>
      </c>
      <c r="BQ49" s="17" t="str">
        <f>本体!BT48</f>
        <v>〇</v>
      </c>
      <c r="BR49" s="17" t="str">
        <f>本体!BU48</f>
        <v>〇</v>
      </c>
      <c r="BS49" s="17" t="str">
        <f>本体!BV48</f>
        <v>〇</v>
      </c>
      <c r="BT49" s="17" t="str">
        <f>本体!BW48</f>
        <v>×</v>
      </c>
      <c r="BU49" s="17" t="str">
        <f>本体!BZ48</f>
        <v>×</v>
      </c>
      <c r="BV49" s="17" t="str">
        <f>本体!BS48</f>
        <v>放射線安全管理スタッフ</v>
      </c>
      <c r="BW49" s="17">
        <f>本体!BO48</f>
        <v>0</v>
      </c>
      <c r="BX49" s="17" t="str">
        <f>本体!BP48</f>
        <v>施設登録費0円、施設利用費0円、消耗品費用0円、その他（ガラスバッジ代：490円/月、RI集荷廃棄物　アイソトープ協会集荷料金の2割実費）</v>
      </c>
      <c r="BY49" s="17" t="str">
        <f>本体!BQ48</f>
        <v>施設登録費0円、施設利用費0円、消耗品費用0円、その他（ガラスバッジ代：490円/月、RI集荷廃棄物　アイソトープ協会集荷料金の2割実費）</v>
      </c>
      <c r="BZ49" s="17" t="str">
        <f>本体!BX48</f>
        <v>×</v>
      </c>
      <c r="CA49" s="17">
        <f>本体!BY48</f>
        <v>0</v>
      </c>
      <c r="CB49" s="17" t="str">
        <f>本体!BR48</f>
        <v>平日の8:00から18:00、それ以外の場合は時間外使用届の提出</v>
      </c>
      <c r="CC49" s="17" t="str">
        <f>本体!CA48</f>
        <v>×</v>
      </c>
      <c r="CD49" s="17" t="str">
        <f>本体!CG48</f>
        <v>RI共同実験室</v>
      </c>
      <c r="CE49" s="17" t="str">
        <f>本体!CH48</f>
        <v>042-676-5793</v>
      </c>
      <c r="CF49" s="30" t="str">
        <f>本体!CI48</f>
        <v>endoh@toyaku.ac.jp</v>
      </c>
    </row>
    <row r="50" spans="2:84" ht="409.5">
      <c r="B50" s="29" t="str">
        <f>本体!C49</f>
        <v>京都府立医科大学</v>
      </c>
      <c r="C50" s="17" t="str">
        <f>本体!D49</f>
        <v>京都府立医科大学中央研究室放射性同位元素室</v>
      </c>
      <c r="D50" s="17" t="str">
        <f>本体!E49</f>
        <v>http://www.f.kpu-m.ac.jp/k/isotope/index.html</v>
      </c>
      <c r="E50" s="17" t="str">
        <f>本体!G49</f>
        <v>基礎医学;臨床医学</v>
      </c>
      <c r="F50" s="17" t="str">
        <f>本体!H49</f>
        <v>医学・薬学利用</v>
      </c>
      <c r="G50" s="17" t="str">
        <f>本体!I49</f>
        <v>細胞実験;化学実験</v>
      </c>
      <c r="H50" s="17" t="str">
        <f>本体!J49</f>
        <v>1GBq以上</v>
      </c>
      <c r="I50" s="17">
        <f>本体!K49</f>
        <v>0</v>
      </c>
      <c r="J50" s="17" t="str">
        <f>本体!L49</f>
        <v>100-1GBq</v>
      </c>
      <c r="K50" s="17">
        <f>本体!M49</f>
        <v>0</v>
      </c>
      <c r="L50" s="17" t="str">
        <f>本体!N49</f>
        <v>100-1GBq</v>
      </c>
      <c r="M50" s="17" t="str">
        <f>本体!O49</f>
        <v>1-10MBq</v>
      </c>
      <c r="N50" s="17" t="str">
        <f>本体!P49</f>
        <v>100-1GBq</v>
      </c>
      <c r="O50" s="17" t="str">
        <f>本体!Q49</f>
        <v>100-1GBq</v>
      </c>
      <c r="P50" s="17" t="str">
        <f>本体!R49</f>
        <v>100-1GBq</v>
      </c>
      <c r="Q50" s="17" t="str">
        <f>本体!S49</f>
        <v>1-10MBq</v>
      </c>
      <c r="R50" s="17" t="str">
        <f>本体!T49</f>
        <v>1-10MBq</v>
      </c>
      <c r="S50" s="17" t="str">
        <f>本体!U49</f>
        <v>100-1GBq</v>
      </c>
      <c r="T50" s="17" t="str">
        <f>本体!V49</f>
        <v>1-10MBq</v>
      </c>
      <c r="U50" s="17" t="str">
        <f>本体!W49</f>
        <v>1-10MBq</v>
      </c>
      <c r="V50" s="17">
        <f>本体!X49</f>
        <v>0</v>
      </c>
      <c r="W50" s="17">
        <f>本体!Y49</f>
        <v>0</v>
      </c>
      <c r="X50" s="17" t="str">
        <f>本体!Z49</f>
        <v>10-100MBq</v>
      </c>
      <c r="Y50" s="17" t="str">
        <f>本体!AA49</f>
        <v>10-100MBq</v>
      </c>
      <c r="Z50" s="17">
        <f>本体!AB49</f>
        <v>0</v>
      </c>
      <c r="AA50" s="17">
        <f>本体!AC49</f>
        <v>0</v>
      </c>
      <c r="AB50" s="17">
        <f>本体!AD49</f>
        <v>0</v>
      </c>
      <c r="AC50" s="17">
        <f>本体!AE49</f>
        <v>0</v>
      </c>
      <c r="AD50" s="17">
        <f>本体!AF49</f>
        <v>0</v>
      </c>
      <c r="AE50" s="17" t="str">
        <f>本体!AG49</f>
        <v>100-1GBq</v>
      </c>
      <c r="AF50" s="17" t="str">
        <f>本体!AH49</f>
        <v>100-1GBq</v>
      </c>
      <c r="AG50" s="17" t="str">
        <f>本体!AI49</f>
        <v>100-1GBq</v>
      </c>
      <c r="AH50" s="17">
        <f>本体!AJ49</f>
        <v>0</v>
      </c>
      <c r="AI50" s="17" t="str">
        <f>本体!AK49</f>
        <v>100-1GBq</v>
      </c>
      <c r="AJ50" s="17" t="str">
        <f>本体!AL49</f>
        <v>100-1GBq</v>
      </c>
      <c r="AK50" s="17">
        <f>本体!AM49</f>
        <v>0</v>
      </c>
      <c r="AL50" s="17">
        <f>本体!AN49</f>
        <v>0</v>
      </c>
      <c r="AM50" s="17">
        <f>本体!AO49</f>
        <v>0</v>
      </c>
      <c r="AN50" s="17">
        <f>本体!AP49</f>
        <v>0</v>
      </c>
      <c r="AO50" s="17">
        <f>本体!AQ49</f>
        <v>0</v>
      </c>
      <c r="AP50" s="17" t="str">
        <f>本体!AR49</f>
        <v>10-100MBq</v>
      </c>
      <c r="AQ50" s="17">
        <f>本体!AS49</f>
        <v>0</v>
      </c>
      <c r="AR50" s="17">
        <f>本体!AT49</f>
        <v>0</v>
      </c>
      <c r="AS50" s="17">
        <f>本体!AU49</f>
        <v>0</v>
      </c>
      <c r="AT50" s="17">
        <f>本体!AV49</f>
        <v>0</v>
      </c>
      <c r="AU50" s="17">
        <f>本体!AW49</f>
        <v>0</v>
      </c>
      <c r="AV50" s="17">
        <f>本体!AX49</f>
        <v>0</v>
      </c>
      <c r="AW50" s="17" t="str">
        <f>本体!AY49</f>
        <v>Na-24 (1-10MBq), K-42 (1-10MBq), Fe-55 (1-10MBq), Se-75 (1-10MBq), Sr-85 (1-10MBq), Rb-86 (1-10MBq), Mo-99 (100-1 GBq）,Xe-133 (10-100MBq)</v>
      </c>
      <c r="AX50" s="17">
        <f>本体!AZ49</f>
        <v>0</v>
      </c>
      <c r="AY50" s="17" t="str">
        <f>本体!BA49</f>
        <v>Tri-Carb 2810TR　2013年3月</v>
      </c>
      <c r="AZ50" s="17" t="str">
        <f>本体!BB49</f>
        <v>TopCount NXT　2002年4月</v>
      </c>
      <c r="BA50" s="17" t="str">
        <f>本体!BC49</f>
        <v>CORBA II　1999年6月</v>
      </c>
      <c r="BB50" s="17" t="str">
        <f>本体!BD49</f>
        <v>BAS-5000　2000年</v>
      </c>
      <c r="BC50" s="17">
        <f>本体!BE49</f>
        <v>0</v>
      </c>
      <c r="BD50" s="17">
        <f>本体!BF49</f>
        <v>0</v>
      </c>
      <c r="BE50" s="17">
        <f>本体!BG49</f>
        <v>0</v>
      </c>
      <c r="BF50" s="17" t="str">
        <f>本体!BH49</f>
        <v>顕微鏡（蛍光実体顕微鏡等）;細胞培養装置;PCRシステム;セルハーベスター</v>
      </c>
      <c r="BG50" s="17" t="str">
        <f>本体!BI49</f>
        <v>何らかの条件を満たせば可能</v>
      </c>
      <c r="BH50" s="17" t="str">
        <f>本体!BJ49</f>
        <v>学内者との共同研究により、「研修員」等の学内での身分を取得すれば可能。</v>
      </c>
      <c r="BI50" s="17" t="str">
        <f>本体!BK49</f>
        <v>まずはメール（及び電話）で問合せから</v>
      </c>
      <c r="BJ50" s="17" t="str">
        <f>本体!BL49</f>
        <v>受け入れる際は従事者登録が必須（過去の被ばく記録がある場合、所属施設から記録を取り寄せる必要有）</v>
      </c>
      <c r="BK50" s="17" t="str">
        <f>本体!BM49</f>
        <v>利用者の所属元の個人被ばく線量計（ポケット線量計などの直読式）を持参し管理する</v>
      </c>
      <c r="BL50" s="17" t="str">
        <f>本体!BN49</f>
        <v>自身の所属・雇用元等で事前に受診することが必要（検診記録の提出が必須）</v>
      </c>
      <c r="BM50" s="17" t="str">
        <f>本体!CE49</f>
        <v>年2回、5月頃と10月頃</v>
      </c>
      <c r="BN50" s="17" t="str">
        <f>本体!CB49</f>
        <v>学外で教育訓練を受講している場合、その内容に問題が無ければ予防規程等の一部を除き、受講を免除する。</v>
      </c>
      <c r="BO50" s="17" t="str">
        <f>本体!CC49</f>
        <v>項目によって、対面とeラーニングを併用</v>
      </c>
      <c r="BP50" s="17" t="str">
        <f>本体!CD49</f>
        <v>更新者は5月頃。新規登録者は5月頃と10月頃。</v>
      </c>
      <c r="BQ50" s="17" t="str">
        <f>本体!BT49</f>
        <v>×</v>
      </c>
      <c r="BR50" s="17" t="str">
        <f>本体!BU49</f>
        <v>×</v>
      </c>
      <c r="BS50" s="17" t="str">
        <f>本体!BV49</f>
        <v>△（応相談）</v>
      </c>
      <c r="BT50" s="17" t="str">
        <f>本体!BW49</f>
        <v>×</v>
      </c>
      <c r="BU50" s="17" t="str">
        <f>本体!BZ49</f>
        <v>△（応相談）</v>
      </c>
      <c r="BV50" s="17" t="str">
        <f>本体!BS49</f>
        <v>放射線安全管理スタッフ;実験に関する相談員</v>
      </c>
      <c r="BW50" s="17">
        <f>本体!BO49</f>
        <v>0</v>
      </c>
      <c r="BX50" s="17" t="str">
        <f>本体!BP49</f>
        <v>教室ごとの登録費\60,000／年、IDカセット発行料\10,000、RI購入課金\5,000／件</v>
      </c>
      <c r="BY50" s="17" t="str">
        <f>本体!BQ49</f>
        <v>学内者に準ずる</v>
      </c>
      <c r="BZ50" s="17" t="str">
        <f>本体!BX49</f>
        <v>×</v>
      </c>
      <c r="CA50" s="17" t="str">
        <f>本体!BY49</f>
        <v>△（応相談）</v>
      </c>
      <c r="CB50" s="17" t="str">
        <f>本体!BR49</f>
        <v>原則、平日9:00から17:00</v>
      </c>
      <c r="CC50" s="17" t="str">
        <f>本体!CA49</f>
        <v>×</v>
      </c>
      <c r="CD50" s="17" t="str">
        <f>本体!CG49</f>
        <v>京都府立医科大学中央研究室放射性同位元素室</v>
      </c>
      <c r="CE50" s="17" t="str">
        <f>本体!CH49</f>
        <v>075-251-5381</v>
      </c>
      <c r="CF50" s="30" t="str">
        <f>本体!CI49</f>
        <v>isotope@koto.kpu-m.ac.jp</v>
      </c>
    </row>
    <row r="51" spans="2:84" ht="409.5">
      <c r="B51" s="29" t="str">
        <f>本体!C50</f>
        <v>九州大学</v>
      </c>
      <c r="C51" s="17" t="str">
        <f>本体!D50</f>
        <v>アイソトープ総合センター伊都地区実験室</v>
      </c>
      <c r="D51" s="17" t="str">
        <f>本体!E50</f>
        <v>https://qrad.kyushu-u.ac.jp</v>
      </c>
      <c r="E51" s="17" t="str">
        <f>本体!G50</f>
        <v>放射線化学;生命科学;農芸化学;環境放射線科学;原子力工学、生命医学</v>
      </c>
      <c r="F51" s="17" t="str">
        <f>本体!H50</f>
        <v>・非密封線源：教育及び研究（トーレーサー実験）、
・密封線源 ：教育及び研究、あるいは　保管のみ</v>
      </c>
      <c r="G51" s="17" t="str">
        <f>本体!I50</f>
        <v>化学・生物学・工学・医学・農学・複合分野　利用実験</v>
      </c>
      <c r="H51" s="17" t="str">
        <f>本体!J50</f>
        <v>1GBq以上</v>
      </c>
      <c r="I51" s="17">
        <f>本体!K50</f>
        <v>0</v>
      </c>
      <c r="J51" s="17" t="str">
        <f>本体!L50</f>
        <v>100-1GBq</v>
      </c>
      <c r="K51" s="17">
        <f>本体!M50</f>
        <v>0</v>
      </c>
      <c r="L51" s="17">
        <f>本体!N50</f>
        <v>0</v>
      </c>
      <c r="M51" s="17" t="str">
        <f>本体!O50</f>
        <v>1-10MBq</v>
      </c>
      <c r="N51" s="17" t="str">
        <f>本体!P50</f>
        <v>10-100MBq</v>
      </c>
      <c r="O51" s="17" t="str">
        <f>本体!Q50</f>
        <v>10-100MBq</v>
      </c>
      <c r="P51" s="17" t="str">
        <f>本体!R50</f>
        <v>10-100MBq</v>
      </c>
      <c r="Q51" s="17" t="str">
        <f>本体!S50</f>
        <v>1-10MBq</v>
      </c>
      <c r="R51" s="17" t="str">
        <f>本体!T50</f>
        <v>1-10MBq</v>
      </c>
      <c r="S51" s="17" t="str">
        <f>本体!U50</f>
        <v>1-10MBq</v>
      </c>
      <c r="T51" s="17" t="str">
        <f>本体!V50</f>
        <v>1-10MBq</v>
      </c>
      <c r="U51" s="17" t="str">
        <f>本体!W50</f>
        <v>1-10MBq</v>
      </c>
      <c r="V51" s="17" t="str">
        <f>本体!X50</f>
        <v>1-10MBq</v>
      </c>
      <c r="W51" s="17" t="str">
        <f>本体!Y50</f>
        <v>1-10MBq</v>
      </c>
      <c r="X51" s="17" t="str">
        <f>本体!Z50</f>
        <v>1-10MBq</v>
      </c>
      <c r="Y51" s="17">
        <f>本体!AA50</f>
        <v>0</v>
      </c>
      <c r="Z51" s="17">
        <f>本体!AB50</f>
        <v>0</v>
      </c>
      <c r="AA51" s="17">
        <f>本体!AC50</f>
        <v>0</v>
      </c>
      <c r="AB51" s="17" t="str">
        <f>本体!AD50</f>
        <v>1MBq以下</v>
      </c>
      <c r="AC51" s="17">
        <f>本体!AE50</f>
        <v>0</v>
      </c>
      <c r="AD51" s="17">
        <f>本体!AF50</f>
        <v>0</v>
      </c>
      <c r="AE51" s="17" t="str">
        <f>本体!AG50</f>
        <v>1-10MBq</v>
      </c>
      <c r="AF51" s="17">
        <f>本体!AH50</f>
        <v>0</v>
      </c>
      <c r="AG51" s="17">
        <f>本体!AI50</f>
        <v>0</v>
      </c>
      <c r="AH51" s="17">
        <f>本体!AJ50</f>
        <v>0</v>
      </c>
      <c r="AI51" s="17" t="str">
        <f>本体!AK50</f>
        <v>1-10MBq</v>
      </c>
      <c r="AJ51" s="17">
        <f>本体!AL50</f>
        <v>0</v>
      </c>
      <c r="AK51" s="17">
        <f>本体!AM50</f>
        <v>0</v>
      </c>
      <c r="AL51" s="17" t="str">
        <f>本体!AN50</f>
        <v>1-10MBq</v>
      </c>
      <c r="AM51" s="17">
        <f>本体!AO50</f>
        <v>0</v>
      </c>
      <c r="AN51" s="17">
        <f>本体!AP50</f>
        <v>0</v>
      </c>
      <c r="AO51" s="17">
        <f>本体!AQ50</f>
        <v>0</v>
      </c>
      <c r="AP51" s="17">
        <f>本体!AR50</f>
        <v>0</v>
      </c>
      <c r="AQ51" s="17" t="str">
        <f>本体!AS50</f>
        <v>1MBq以下</v>
      </c>
      <c r="AR51" s="17">
        <f>本体!AT50</f>
        <v>0</v>
      </c>
      <c r="AS51" s="17">
        <f>本体!AU50</f>
        <v>0</v>
      </c>
      <c r="AT51" s="17">
        <f>本体!AV50</f>
        <v>0</v>
      </c>
      <c r="AU51" s="17">
        <f>本体!AW50</f>
        <v>0</v>
      </c>
      <c r="AV51" s="17">
        <f>本体!AX50</f>
        <v>0</v>
      </c>
      <c r="AW51" s="17" t="str">
        <f>本体!AY50</f>
        <v>◉非密封線源：7-Be 1-10MBq, 22-Na 1-10MBq, 58-Co 1-10MBq. 54-Mn 1-10MBq. 59-Fe 1-10MBq, 85-Kr 1-10MBq, 85-Sr 1-10MBq, 89-Sr 1-10MBq, 90-Sr 1-10MBq, 92m-Nb 1MBq以下, 95m-Tc 1-10MBq, 99-Mo 1-10MBq, 99-Tc 1-10MBq, 109-Cd 1MBq以下, 134-Cs 1-10MBq, 139-Ce 1MBq以下, 147-Pm1MBq以下　　      　　　　　　　　　　　　　　　　　　　　　  ◉密封線源：226-Ra-Be 37GBq,  241-Am-Be 1.110GBq, 370Mbq, 18.5GBq, 57-Co 370 MBq ×5</v>
      </c>
      <c r="AX51" s="17" t="str">
        <f>本体!AZ50</f>
        <v>α線用計測装置（スペクトロメータ含む）;β線用計測装置（スペクトロメータ含む）;γ線用計測装置（スペクトロメータ含む）；メスバウアー分光装置；ゲルマニウム半導体検出器</v>
      </c>
      <c r="AY51" s="17" t="str">
        <f>本体!BA50</f>
        <v>ALOKA AccuFLEX LSC 7400 (H20),  ALOKA AccuFLEX LSC 8000 (R1), ALOKA AccuFLEX LSC 8001(H30),  Perkin Elmer  Tri-Carb 3110TR (H23)</v>
      </c>
      <c r="AZ51" s="17" t="str">
        <f>本体!BB50</f>
        <v>Perkin Elmer TRI-CARB 3110 (H27)</v>
      </c>
      <c r="BA51" s="17" t="str">
        <f>本体!BC50</f>
        <v>ALOKA AccuFLEX ARC 7000 (H25), ALOKA AccuFLEX ARC 8001 (H26), ALOKA AccuFLEX ARC 8001 (H30), Perkin Elmer WIZARD 2480 (H27)</v>
      </c>
      <c r="BB51" s="17" t="str">
        <f>本体!BD50</f>
        <v>FLA-5100 (H18), FLA-7000 (H22), FLA-9500 (H25)</v>
      </c>
      <c r="BC51" s="17" t="str">
        <f>本体!BE50</f>
        <v>ゲルマニウム半導体検出器</v>
      </c>
      <c r="BD51" s="17" t="str">
        <f>本体!BF50</f>
        <v>なし</v>
      </c>
      <c r="BE51" s="17" t="str">
        <f>本体!BG50</f>
        <v>なし</v>
      </c>
      <c r="BF51" s="17" t="str">
        <f>本体!BH50</f>
        <v xml:space="preserve">顕微鏡（実体顕微鏡等）;CO2インキュベーター（細胞培養装置）;クリーンベンチ；PCRシステム（リアルタイム以外）;捕集装置（簡易型捕集装置等）；超遠心機；超低温フリーザー；凍結乾燥機；自動現像装置；プレハブ低温室 </v>
      </c>
      <c r="BG51" s="17" t="str">
        <f>本体!BI50</f>
        <v>不可</v>
      </c>
      <c r="BH51" s="17">
        <f>本体!BJ50</f>
        <v>0</v>
      </c>
      <c r="BI51" s="17">
        <f>本体!BK50</f>
        <v>0</v>
      </c>
      <c r="BJ51" s="17">
        <f>本体!BL50</f>
        <v>0</v>
      </c>
      <c r="BK51" s="17">
        <f>本体!BM50</f>
        <v>0</v>
      </c>
      <c r="BL51" s="17">
        <f>本体!BN50</f>
        <v>0</v>
      </c>
      <c r="BM51" s="17" t="str">
        <f>本体!CE50</f>
        <v>血液検査室と日程調整をしてほぼ年中に亘って実施（個人よって指定日が異なる）。</v>
      </c>
      <c r="BN51" s="17" t="str">
        <f>本体!CB50</f>
        <v>学内の教育訓練が必須</v>
      </c>
      <c r="BO51" s="17" t="str">
        <f>本体!CC50</f>
        <v>昨年度から３種類（新規教育訓練、事業所の予防規程講習、再教育訓練）とも全てeラーニング</v>
      </c>
      <c r="BP51" s="17" t="str">
        <f>本体!CD50</f>
        <v>新規教育訓練（4月、6月、8月、9月、10月、12月）、予防規程（5月、6月、8月、9月、10月、12月）、再教育訓練（1月、2月、3月）</v>
      </c>
      <c r="BQ51" s="17" t="str">
        <f>本体!BT50</f>
        <v>×</v>
      </c>
      <c r="BR51" s="17" t="str">
        <f>本体!BU50</f>
        <v>×</v>
      </c>
      <c r="BS51" s="17" t="str">
        <f>本体!BV50</f>
        <v>〇（オートクレーブ、クラスII安全キャビネット）</v>
      </c>
      <c r="BT51" s="17" t="str">
        <f>本体!BW50</f>
        <v>×</v>
      </c>
      <c r="BU51" s="17" t="str">
        <f>本体!BZ50</f>
        <v>×</v>
      </c>
      <c r="BV51" s="17" t="str">
        <f>本体!BS50</f>
        <v>放射線安全管理スタッフ</v>
      </c>
      <c r="BW51" s="17" t="str">
        <f>本体!BO50</f>
        <v>学内者のみの暫定料金｛寄付金を含む校費のみ（競争的資金は使用不可）：　登録（学外事業所のみの利用者を含む）料金420円/月（一研究室10名以上の場合割引有）、入室料金300円/日、スペース料金1万円/１スパン/月、機器の使用料金は徴集なし｝</v>
      </c>
      <c r="BX51" s="17">
        <f>本体!BP50</f>
        <v>0</v>
      </c>
      <c r="BY51" s="17">
        <f>本体!BQ50</f>
        <v>0</v>
      </c>
      <c r="BZ51" s="17">
        <f>本体!BX50</f>
        <v>0</v>
      </c>
      <c r="CA51" s="17" t="str">
        <f>本体!BY50</f>
        <v>△（学術研究者）</v>
      </c>
      <c r="CB51" s="17" t="str">
        <f>本体!BR50</f>
        <v>平日の9：00から17：00、それ以外の場合は基本的に不可、今後、コロナ禍前に戻して時間外使用申請書を提出していただく場合（ただし労働基準法施行規則第18条に基づき、１日あたり8時間＋2時間の範囲で）許可することを再検討してる。</v>
      </c>
      <c r="CC51" s="17" t="str">
        <f>本体!CA50</f>
        <v>△（大学から約２kmの場所に提携ホテル有）</v>
      </c>
      <c r="CD51" s="17" t="str">
        <f>本体!CG50</f>
        <v>アイソトープ総合センター伊都地区実験室　管理事務室</v>
      </c>
      <c r="CE51" s="17" t="str">
        <f>本体!CH50</f>
        <v>092-801-3990</v>
      </c>
      <c r="CF51" s="30" t="str">
        <f>本体!CI50</f>
        <v>jikangai@sci.kyushu-u.ac.jp</v>
      </c>
    </row>
    <row r="52" spans="2:84" ht="243.75">
      <c r="B52" s="29" t="str">
        <f>本体!C51</f>
        <v>奈良県立医科大学</v>
      </c>
      <c r="C52" s="17" t="str">
        <f>本体!D51</f>
        <v>ラジオアイソトープ実験施設</v>
      </c>
      <c r="D52" s="17" t="str">
        <f>本体!E51</f>
        <v>https://radioisotopenaramed.cloud-line.com/</v>
      </c>
      <c r="E52" s="17" t="str">
        <f>本体!G51</f>
        <v>基礎医学;腫瘍学;基礎生物学</v>
      </c>
      <c r="F52" s="17" t="str">
        <f>本体!H51</f>
        <v>医学・薬学利用</v>
      </c>
      <c r="G52" s="17" t="str">
        <f>本体!I51</f>
        <v>細胞実験</v>
      </c>
      <c r="H52" s="17" t="str">
        <f>本体!J51</f>
        <v>100-1GBq</v>
      </c>
      <c r="I52" s="17">
        <f>本体!K51</f>
        <v>0</v>
      </c>
      <c r="J52" s="17" t="str">
        <f>本体!L51</f>
        <v>100-1GBq</v>
      </c>
      <c r="K52" s="17">
        <f>本体!M51</f>
        <v>0</v>
      </c>
      <c r="L52" s="17">
        <f>本体!N51</f>
        <v>0</v>
      </c>
      <c r="M52" s="17" t="str">
        <f>本体!O51</f>
        <v>1MBq以下</v>
      </c>
      <c r="N52" s="17" t="str">
        <f>本体!P51</f>
        <v>100-1GBq</v>
      </c>
      <c r="O52" s="17" t="str">
        <f>本体!Q51</f>
        <v>10-100MBq</v>
      </c>
      <c r="P52" s="17" t="str">
        <f>本体!R51</f>
        <v>10-100MBq</v>
      </c>
      <c r="Q52" s="17">
        <f>本体!S51</f>
        <v>0</v>
      </c>
      <c r="R52" s="17">
        <f>本体!T51</f>
        <v>0</v>
      </c>
      <c r="S52" s="17" t="str">
        <f>本体!U51</f>
        <v>10-100MBq</v>
      </c>
      <c r="T52" s="17">
        <f>本体!V51</f>
        <v>0</v>
      </c>
      <c r="U52" s="17" t="str">
        <f>本体!W51</f>
        <v>10-100MBq</v>
      </c>
      <c r="V52" s="17">
        <f>本体!X51</f>
        <v>0</v>
      </c>
      <c r="W52" s="17">
        <f>本体!Y51</f>
        <v>0</v>
      </c>
      <c r="X52" s="17">
        <f>本体!Z51</f>
        <v>0</v>
      </c>
      <c r="Y52" s="17">
        <f>本体!AA51</f>
        <v>0</v>
      </c>
      <c r="Z52" s="17">
        <f>本体!AB51</f>
        <v>0</v>
      </c>
      <c r="AA52" s="17">
        <f>本体!AC51</f>
        <v>0</v>
      </c>
      <c r="AB52" s="17">
        <f>本体!AD51</f>
        <v>0</v>
      </c>
      <c r="AC52" s="17">
        <f>本体!AE51</f>
        <v>0</v>
      </c>
      <c r="AD52" s="17">
        <f>本体!AF51</f>
        <v>0</v>
      </c>
      <c r="AE52" s="17">
        <f>本体!AG51</f>
        <v>0</v>
      </c>
      <c r="AF52" s="17">
        <f>本体!AH51</f>
        <v>0</v>
      </c>
      <c r="AG52" s="17">
        <f>本体!AI51</f>
        <v>0</v>
      </c>
      <c r="AH52" s="17">
        <f>本体!AJ51</f>
        <v>0</v>
      </c>
      <c r="AI52" s="17" t="str">
        <f>本体!AK51</f>
        <v>100-1GBq</v>
      </c>
      <c r="AJ52" s="17">
        <f>本体!AL51</f>
        <v>0</v>
      </c>
      <c r="AK52" s="17">
        <f>本体!AM51</f>
        <v>0</v>
      </c>
      <c r="AL52" s="17">
        <f>本体!AN51</f>
        <v>0</v>
      </c>
      <c r="AM52" s="17">
        <f>本体!AO51</f>
        <v>0</v>
      </c>
      <c r="AN52" s="17">
        <f>本体!AP51</f>
        <v>0</v>
      </c>
      <c r="AO52" s="17">
        <f>本体!AQ51</f>
        <v>0</v>
      </c>
      <c r="AP52" s="17">
        <f>本体!AR51</f>
        <v>0</v>
      </c>
      <c r="AQ52" s="17">
        <f>本体!AS51</f>
        <v>0</v>
      </c>
      <c r="AR52" s="17">
        <f>本体!AT51</f>
        <v>0</v>
      </c>
      <c r="AS52" s="17">
        <f>本体!AU51</f>
        <v>0</v>
      </c>
      <c r="AT52" s="17">
        <f>本体!AV51</f>
        <v>0</v>
      </c>
      <c r="AU52" s="17">
        <f>本体!AW51</f>
        <v>0</v>
      </c>
      <c r="AV52" s="17">
        <f>本体!AX51</f>
        <v>0</v>
      </c>
      <c r="AW52" s="17">
        <f>本体!AY51</f>
        <v>0</v>
      </c>
      <c r="AX52" s="17" t="str">
        <f>本体!AZ51</f>
        <v>β線用計測装置（スペクトロメータ含む）;γ線用計測装置（スペクトロメータ含む）</v>
      </c>
      <c r="AY52" s="17" t="str">
        <f>本体!BA51</f>
        <v>LSC-8000　2015年12月</v>
      </c>
      <c r="AZ52" s="17">
        <f>本体!BB51</f>
        <v>0</v>
      </c>
      <c r="BA52" s="17" t="str">
        <f>本体!BC51</f>
        <v>2470Wizardガンマ カウンター</v>
      </c>
      <c r="BB52" s="17">
        <f>本体!BD51</f>
        <v>0</v>
      </c>
      <c r="BC52" s="17">
        <f>本体!BE51</f>
        <v>0</v>
      </c>
      <c r="BD52" s="17">
        <f>本体!BF51</f>
        <v>0</v>
      </c>
      <c r="BE52" s="17">
        <f>本体!BG51</f>
        <v>0</v>
      </c>
      <c r="BF52" s="17" t="str">
        <f>本体!BH51</f>
        <v>X線照射装置;顕微鏡（蛍光実体顕微鏡等）;細胞培養装置;PCRシステム;分光光度計（吸光・蛍光・赤外分光光度計等）</v>
      </c>
      <c r="BG52" s="17" t="str">
        <f>本体!BI51</f>
        <v>何らかの条件を満たせば可能</v>
      </c>
      <c r="BH52" s="17">
        <f>本体!BJ51</f>
        <v>0</v>
      </c>
      <c r="BI52" s="17" t="str">
        <f>本体!BK51</f>
        <v>まずはメール（及び電話）で問合せから</v>
      </c>
      <c r="BJ52" s="17" t="str">
        <f>本体!BL51</f>
        <v>受け入れる際は従事者登録が必須（過去の被ばく記録がある場合、所属施設から記録を取り寄せる必要有）</v>
      </c>
      <c r="BK52" s="17" t="str">
        <f>本体!BM51</f>
        <v>利用者の所属元の個人被ばく線量計（ガラスバッチなどの受動式）を持参し、所属元から結果の提供を受ける;受け入れ先の施設で新たに個人被ばく線量計を用意し管理する</v>
      </c>
      <c r="BL52" s="17" t="str">
        <f>本体!BN51</f>
        <v>自身の所属・雇用元等で事前に受診することが必要（検診記録の提出が必須）</v>
      </c>
      <c r="BM52" s="17" t="str">
        <f>本体!CE51</f>
        <v>随時</v>
      </c>
      <c r="BN52" s="17" t="str">
        <f>本体!CB51</f>
        <v>学外で教育訓練を受講している場合、その内容に問題が無ければ予防規程等の一部を除き、受講を免除する。</v>
      </c>
      <c r="BO52" s="17" t="str">
        <f>本体!CC51</f>
        <v>項目によって、対面とeラーニングを併用</v>
      </c>
      <c r="BP52" s="17" t="str">
        <f>本体!CD51</f>
        <v>随時</v>
      </c>
      <c r="BQ52" s="17" t="str">
        <f>本体!BT51</f>
        <v>△（応相談）</v>
      </c>
      <c r="BR52" s="17" t="str">
        <f>本体!BU51</f>
        <v>△（応相談）</v>
      </c>
      <c r="BS52" s="17" t="str">
        <f>本体!BV51</f>
        <v>△（応相談）</v>
      </c>
      <c r="BT52" s="17" t="str">
        <f>本体!BW51</f>
        <v>×</v>
      </c>
      <c r="BU52" s="17" t="str">
        <f>本体!BZ51</f>
        <v>×</v>
      </c>
      <c r="BV52" s="17" t="str">
        <f>本体!BS51</f>
        <v>実験に関する相談員</v>
      </c>
      <c r="BW52" s="17">
        <f>本体!BO51</f>
        <v>0</v>
      </c>
      <c r="BX52" s="17">
        <f>本体!BP51</f>
        <v>0</v>
      </c>
      <c r="BY52" s="17">
        <f>本体!BQ51</f>
        <v>0</v>
      </c>
      <c r="BZ52" s="17" t="str">
        <f>本体!BX51</f>
        <v>×</v>
      </c>
      <c r="CA52" s="17" t="str">
        <f>本体!BY51</f>
        <v>×</v>
      </c>
      <c r="CB52" s="17" t="str">
        <f>本体!BR51</f>
        <v>平日の9：00から17：00、それ以外の場合は要相談</v>
      </c>
      <c r="CC52" s="17" t="str">
        <f>本体!CA51</f>
        <v>×</v>
      </c>
      <c r="CD52" s="17" t="str">
        <f>本体!CG51</f>
        <v>ラジオアイソトープ実験施設</v>
      </c>
      <c r="CE52" s="17" t="str">
        <f>本体!CH51</f>
        <v>074-422-3051</v>
      </c>
      <c r="CF52" s="30" t="str">
        <f>本体!CI51</f>
        <v>kashino@naramed-u.ac.jp</v>
      </c>
    </row>
    <row r="53" spans="2:84" ht="225">
      <c r="B53" s="29" t="str">
        <f>本体!C52</f>
        <v>国立大学法人香川大学</v>
      </c>
      <c r="C53" s="17" t="str">
        <f>本体!D52</f>
        <v>香川大学研究基盤センター放射性同位元素実験施設（医学部地区）</v>
      </c>
      <c r="D53" s="17" t="str">
        <f>本体!E52</f>
        <v>https://www.kagawa-u.ac.jp/faculty/centers/rfcst/</v>
      </c>
      <c r="E53" s="17" t="str">
        <f>本体!G52</f>
        <v>基礎医学;臨床医学</v>
      </c>
      <c r="F53" s="17" t="str">
        <f>本体!H52</f>
        <v>医学・薬学利用</v>
      </c>
      <c r="G53" s="17" t="str">
        <f>本体!I52</f>
        <v>細胞実験;動物実験;化学実験</v>
      </c>
      <c r="H53" s="17" t="str">
        <f>本体!J52</f>
        <v>100-1GBq</v>
      </c>
      <c r="I53" s="17" t="str">
        <f>本体!K52</f>
        <v>100-1GBq</v>
      </c>
      <c r="J53" s="17" t="str">
        <f>本体!L52</f>
        <v>100-1GBq</v>
      </c>
      <c r="K53" s="17">
        <f>本体!M52</f>
        <v>0</v>
      </c>
      <c r="L53" s="17" t="str">
        <f>本体!N52</f>
        <v>100-1GBq</v>
      </c>
      <c r="M53" s="17">
        <f>本体!O52</f>
        <v>0</v>
      </c>
      <c r="N53" s="17" t="str">
        <f>本体!P52</f>
        <v>100-1GBq</v>
      </c>
      <c r="O53" s="17" t="str">
        <f>本体!Q52</f>
        <v>100-1GBq</v>
      </c>
      <c r="P53" s="17" t="str">
        <f>本体!R52</f>
        <v>100-1GBq</v>
      </c>
      <c r="Q53" s="17">
        <f>本体!S52</f>
        <v>0</v>
      </c>
      <c r="R53" s="17" t="str">
        <f>本体!T52</f>
        <v>10-100MBq</v>
      </c>
      <c r="S53" s="17" t="str">
        <f>本体!U52</f>
        <v>10-100MBq</v>
      </c>
      <c r="T53" s="17">
        <f>本体!V52</f>
        <v>0</v>
      </c>
      <c r="U53" s="17">
        <f>本体!W52</f>
        <v>0</v>
      </c>
      <c r="V53" s="17">
        <f>本体!X52</f>
        <v>0</v>
      </c>
      <c r="W53" s="17">
        <f>本体!Y52</f>
        <v>0</v>
      </c>
      <c r="X53" s="17">
        <f>本体!Z52</f>
        <v>0</v>
      </c>
      <c r="Y53" s="17">
        <f>本体!AA52</f>
        <v>0</v>
      </c>
      <c r="Z53" s="17">
        <f>本体!AB52</f>
        <v>0</v>
      </c>
      <c r="AA53" s="17">
        <f>本体!AC52</f>
        <v>0</v>
      </c>
      <c r="AB53" s="17">
        <f>本体!AD52</f>
        <v>0</v>
      </c>
      <c r="AC53" s="17">
        <f>本体!AE52</f>
        <v>0</v>
      </c>
      <c r="AD53" s="17">
        <f>本体!AF52</f>
        <v>0</v>
      </c>
      <c r="AE53" s="17">
        <f>本体!AG52</f>
        <v>0</v>
      </c>
      <c r="AF53" s="17">
        <f>本体!AH52</f>
        <v>0</v>
      </c>
      <c r="AG53" s="17">
        <f>本体!AI52</f>
        <v>0</v>
      </c>
      <c r="AH53" s="17">
        <f>本体!AJ52</f>
        <v>0</v>
      </c>
      <c r="AI53" s="17" t="str">
        <f>本体!AK52</f>
        <v>10-100MBq</v>
      </c>
      <c r="AJ53" s="17" t="str">
        <f>本体!AL52</f>
        <v>10-100MBq</v>
      </c>
      <c r="AK53" s="17">
        <f>本体!AM52</f>
        <v>0</v>
      </c>
      <c r="AL53" s="17">
        <f>本体!AN52</f>
        <v>0</v>
      </c>
      <c r="AM53" s="17">
        <f>本体!AO52</f>
        <v>0</v>
      </c>
      <c r="AN53" s="17">
        <f>本体!AP52</f>
        <v>0</v>
      </c>
      <c r="AO53" s="17">
        <f>本体!AQ52</f>
        <v>0</v>
      </c>
      <c r="AP53" s="17">
        <f>本体!AR52</f>
        <v>0</v>
      </c>
      <c r="AQ53" s="17">
        <f>本体!AS52</f>
        <v>0</v>
      </c>
      <c r="AR53" s="17">
        <f>本体!AT52</f>
        <v>0</v>
      </c>
      <c r="AS53" s="17">
        <f>本体!AU52</f>
        <v>0</v>
      </c>
      <c r="AT53" s="17">
        <f>本体!AV52</f>
        <v>0</v>
      </c>
      <c r="AU53" s="17">
        <f>本体!AW52</f>
        <v>0</v>
      </c>
      <c r="AV53" s="17">
        <f>本体!AX52</f>
        <v>0</v>
      </c>
      <c r="AW53" s="17">
        <f>本体!AY52</f>
        <v>0</v>
      </c>
      <c r="AX53" s="17" t="str">
        <f>本体!AZ52</f>
        <v>β線用計測装置（スペクトロメータ含む）;γ線用計測装置（スペクトロメータ含む）</v>
      </c>
      <c r="AY53" s="17" t="str">
        <f>本体!BA52</f>
        <v>AccuFLEX LSC-8000，日立製作所，2019年</v>
      </c>
      <c r="AZ53" s="17" t="str">
        <f>本体!BB52</f>
        <v>TopCount NXT，PerkinElmer，2004年</v>
      </c>
      <c r="BA53" s="17" t="str">
        <f>本体!BC52</f>
        <v>AccuFLEX γ8001（ARC-8001），日立製作所，2017年</v>
      </c>
      <c r="BB53" s="17" t="str">
        <f>本体!BD52</f>
        <v>FLA-7000IP，富士写真フイルム→GEヘルスケア，2008年</v>
      </c>
      <c r="BC53" s="17">
        <f>本体!BE52</f>
        <v>0</v>
      </c>
      <c r="BD53" s="17">
        <f>本体!BF52</f>
        <v>0</v>
      </c>
      <c r="BE53" s="17">
        <f>本体!BG52</f>
        <v>0</v>
      </c>
      <c r="BF53" s="17" t="str">
        <f>本体!BH52</f>
        <v>顕微鏡（蛍光実体顕微鏡等）;細胞培養装置;クロマトグラフ（液体・ガスクロマトグラフ質量分析装置等）</v>
      </c>
      <c r="BG53" s="17" t="str">
        <f>本体!BI52</f>
        <v>何らかの条件を満たせば可能</v>
      </c>
      <c r="BH53" s="17" t="str">
        <f>本体!BJ52</f>
        <v>何らかの学内身分（学内の既存の研究室の研究員等）を必要とする</v>
      </c>
      <c r="BI53" s="17" t="str">
        <f>本体!BK52</f>
        <v>まずはメール（及び電話）で問合せから</v>
      </c>
      <c r="BJ53" s="17" t="str">
        <f>本体!BL52</f>
        <v>受け入れる際は従事者登録が必須（過去の被ばく記録がある場合、所属施設から記録を取り寄せる必要有）</v>
      </c>
      <c r="BK53" s="17" t="str">
        <f>本体!BM52</f>
        <v>受け入れ先の施設で新たに個人被ばく線量計を用意し管理する</v>
      </c>
      <c r="BL53" s="17" t="str">
        <f>本体!BN52</f>
        <v>受け入れ先で受診が可能</v>
      </c>
      <c r="BM53" s="17" t="str">
        <f>本体!CE52</f>
        <v>年２回，５月，11月であるが，相談に応じる。なお，必要な健康診断を予め自身において受け，その結果の写しを提出する場合にはこの限りではない。</v>
      </c>
      <c r="BN53" s="17" t="str">
        <f>本体!CB52</f>
        <v>学外で教育訓練を受講している場合、その内容に問題が無ければ予防規程等の一部を除き、受講を免除する。</v>
      </c>
      <c r="BO53" s="17" t="str">
        <f>本体!CC52</f>
        <v>項目によって、対面とeラーニングを併用</v>
      </c>
      <c r="BP53" s="17" t="str">
        <f>本体!CD52</f>
        <v>年２回，５月，11月であるが，相談に応じる。</v>
      </c>
      <c r="BQ53" s="17" t="str">
        <f>本体!BT52</f>
        <v>△（応相談）</v>
      </c>
      <c r="BR53" s="17" t="str">
        <f>本体!BU52</f>
        <v>△（応相談）</v>
      </c>
      <c r="BS53" s="17" t="str">
        <f>本体!BV52</f>
        <v>△（応相談）</v>
      </c>
      <c r="BT53" s="17" t="str">
        <f>本体!BW52</f>
        <v>×</v>
      </c>
      <c r="BU53" s="17" t="str">
        <f>本体!BZ52</f>
        <v>×</v>
      </c>
      <c r="BV53" s="17" t="str">
        <f>本体!BS52</f>
        <v>放射線安全管理スタッフ</v>
      </c>
      <c r="BW53" s="17">
        <f>本体!BO52</f>
        <v>0</v>
      </c>
      <c r="BX53" s="17" t="str">
        <f>本体!BP52</f>
        <v>現時点では設定なし。ただし，消耗品費用は原則自己負担。</v>
      </c>
      <c r="BY53" s="17" t="str">
        <f>本体!BQ52</f>
        <v>学内身分を取得するため，現時点では設定なし。ただし，消耗品費用，個人被ばく線量測定料，健康診断受診料は原則自己負担。</v>
      </c>
      <c r="BZ53" s="17" t="str">
        <f>本体!BX52</f>
        <v>×</v>
      </c>
      <c r="CA53" s="17" t="str">
        <f>本体!BY52</f>
        <v>×</v>
      </c>
      <c r="CB53" s="17" t="str">
        <f>本体!BR52</f>
        <v>平日の8：30から17：15，それ以外の場合は要相談</v>
      </c>
      <c r="CC53" s="17" t="str">
        <f>本体!CA52</f>
        <v>△（応相談）</v>
      </c>
      <c r="CD53" s="17" t="str">
        <f>本体!CG52</f>
        <v>ＲＩ実験施設（医学部地区）</v>
      </c>
      <c r="CE53" s="17" t="str">
        <f>本体!CH52</f>
        <v>087-891-2264</v>
      </c>
      <c r="CF53" s="30" t="str">
        <f>本体!CI52</f>
        <v>ri-m@kagawa-u.ac.jp</v>
      </c>
    </row>
    <row r="54" spans="2:84" ht="168.75">
      <c r="B54" s="29" t="str">
        <f>本体!C53</f>
        <v>宇都宮大学</v>
      </c>
      <c r="C54" s="17" t="str">
        <f>本体!D53</f>
        <v>バイオサイエンス教育研究センター</v>
      </c>
      <c r="D54" s="17" t="str">
        <f>本体!E53</f>
        <v>http://c-bio.mine.utsunomiya-u.ac.jp/</v>
      </c>
      <c r="E54" s="17" t="str">
        <f>本体!G53</f>
        <v>生物科学;農学;林学</v>
      </c>
      <c r="F54" s="17" t="str">
        <f>本体!H53</f>
        <v>生物学・農学利用</v>
      </c>
      <c r="G54" s="17" t="str">
        <f>本体!I53</f>
        <v>細胞実験;化学実験</v>
      </c>
      <c r="H54" s="17" t="str">
        <f>本体!J53</f>
        <v>10-100MBq</v>
      </c>
      <c r="I54" s="17">
        <f>本体!K53</f>
        <v>0</v>
      </c>
      <c r="J54" s="17" t="str">
        <f>本体!L53</f>
        <v>10-100MBq</v>
      </c>
      <c r="K54" s="17">
        <f>本体!M53</f>
        <v>0</v>
      </c>
      <c r="L54" s="17">
        <f>本体!N53</f>
        <v>0</v>
      </c>
      <c r="M54" s="17">
        <f>本体!O53</f>
        <v>0</v>
      </c>
      <c r="N54" s="17" t="str">
        <f>本体!P53</f>
        <v>1-10MBq</v>
      </c>
      <c r="O54" s="17" t="str">
        <f>本体!Q53</f>
        <v>1-10MBq</v>
      </c>
      <c r="P54" s="17" t="str">
        <f>本体!R53</f>
        <v>10-100MBq</v>
      </c>
      <c r="Q54" s="17">
        <f>本体!S53</f>
        <v>0</v>
      </c>
      <c r="R54" s="17">
        <f>本体!T53</f>
        <v>0</v>
      </c>
      <c r="S54" s="17">
        <f>本体!U53</f>
        <v>0</v>
      </c>
      <c r="T54" s="17">
        <f>本体!V53</f>
        <v>0</v>
      </c>
      <c r="U54" s="17">
        <f>本体!W53</f>
        <v>0</v>
      </c>
      <c r="V54" s="17">
        <f>本体!X53</f>
        <v>0</v>
      </c>
      <c r="W54" s="17">
        <f>本体!Y53</f>
        <v>0</v>
      </c>
      <c r="X54" s="17">
        <f>本体!Z53</f>
        <v>0</v>
      </c>
      <c r="Y54" s="17">
        <f>本体!AA53</f>
        <v>0</v>
      </c>
      <c r="Z54" s="17">
        <f>本体!AB53</f>
        <v>0</v>
      </c>
      <c r="AA54" s="17">
        <f>本体!AC53</f>
        <v>0</v>
      </c>
      <c r="AB54" s="17">
        <f>本体!AD53</f>
        <v>0</v>
      </c>
      <c r="AC54" s="17">
        <f>本体!AE53</f>
        <v>0</v>
      </c>
      <c r="AD54" s="17">
        <f>本体!AF53</f>
        <v>0</v>
      </c>
      <c r="AE54" s="17">
        <f>本体!AG53</f>
        <v>0</v>
      </c>
      <c r="AF54" s="17">
        <f>本体!AH53</f>
        <v>0</v>
      </c>
      <c r="AG54" s="17">
        <f>本体!AI53</f>
        <v>0</v>
      </c>
      <c r="AH54" s="17">
        <f>本体!AJ53</f>
        <v>0</v>
      </c>
      <c r="AI54" s="17" t="str">
        <f>本体!AK53</f>
        <v>10-100MBq</v>
      </c>
      <c r="AJ54" s="17" t="str">
        <f>本体!AL53</f>
        <v>1-10MBq</v>
      </c>
      <c r="AK54" s="17">
        <f>本体!AM53</f>
        <v>0</v>
      </c>
      <c r="AL54" s="17" t="str">
        <f>本体!AN53</f>
        <v>1MBq以下</v>
      </c>
      <c r="AM54" s="17">
        <f>本体!AO53</f>
        <v>0</v>
      </c>
      <c r="AN54" s="17">
        <f>本体!AP53</f>
        <v>0</v>
      </c>
      <c r="AO54" s="17">
        <f>本体!AQ53</f>
        <v>0</v>
      </c>
      <c r="AP54" s="17">
        <f>本体!AR53</f>
        <v>0</v>
      </c>
      <c r="AQ54" s="17">
        <f>本体!AS53</f>
        <v>0</v>
      </c>
      <c r="AR54" s="17">
        <f>本体!AT53</f>
        <v>0</v>
      </c>
      <c r="AS54" s="17">
        <f>本体!AU53</f>
        <v>0</v>
      </c>
      <c r="AT54" s="17">
        <f>本体!AV53</f>
        <v>0</v>
      </c>
      <c r="AU54" s="17">
        <f>本体!AW53</f>
        <v>0</v>
      </c>
      <c r="AV54" s="17">
        <f>本体!AX53</f>
        <v>0</v>
      </c>
      <c r="AW54" s="17">
        <f>本体!AY53</f>
        <v>0</v>
      </c>
      <c r="AX54" s="17" t="str">
        <f>本体!AZ53</f>
        <v>β線用計測装置（スペクトロメータ含む）;γ線用計測装置（スペクトロメータ含む）</v>
      </c>
      <c r="AY54" s="17" t="str">
        <f>本体!BA53</f>
        <v>ALOKA LSC-6121 (2004/04)</v>
      </c>
      <c r="AZ54" s="17" t="str">
        <f>本体!BB53</f>
        <v>Wallac MicroBeta1450 (1993/03)</v>
      </c>
      <c r="BA54" s="17" t="str">
        <f>本体!BC53</f>
        <v>ALOKA ARC-7001 (2011/09)</v>
      </c>
      <c r="BB54" s="17" t="str">
        <f>本体!BD53</f>
        <v>FUJIFILM BAS-2500 (1993/03)</v>
      </c>
      <c r="BC54" s="17" t="str">
        <f>本体!BE53</f>
        <v>SEIKO EG&amp;G/ORTEC GEM30-70 (2012/10)</v>
      </c>
      <c r="BD54" s="17">
        <f>本体!BF53</f>
        <v>0</v>
      </c>
      <c r="BE54" s="17">
        <f>本体!BG53</f>
        <v>0</v>
      </c>
      <c r="BF54" s="17">
        <f>本体!BH53</f>
        <v>0</v>
      </c>
      <c r="BG54" s="17" t="str">
        <f>本体!BI53</f>
        <v>何らかの条件を満たせば可能</v>
      </c>
      <c r="BH54" s="17" t="str">
        <f>本体!BJ53</f>
        <v>共同研究であれば</v>
      </c>
      <c r="BI54" s="17" t="str">
        <f>本体!BK53</f>
        <v>まずはメール（及び電話）で問合せから</v>
      </c>
      <c r="BJ54" s="17" t="str">
        <f>本体!BL53</f>
        <v>受託研究時など、内容によっては一時立ち入りにて対応する</v>
      </c>
      <c r="BK54" s="17" t="str">
        <f>本体!BM53</f>
        <v>利用者の所属元の個人被ばく線量計（ガラスバッチなどの受動式）を持参し、所属元から結果の提供を受ける</v>
      </c>
      <c r="BL54" s="17" t="str">
        <f>本体!BN53</f>
        <v>自身の所属・雇用元等で事前に受診することが必要（検診記録の提出が必須）</v>
      </c>
      <c r="BM54" s="17" t="str">
        <f>本体!CE53</f>
        <v>5月、11月</v>
      </c>
      <c r="BN54" s="17" t="str">
        <f>本体!CB53</f>
        <v>学外で教育訓練を受講している場合、その内容に問題が無ければ予防規程等の一部を除き、受講を免除する。</v>
      </c>
      <c r="BO54" s="17" t="str">
        <f>本体!CC53</f>
        <v>項目によって、対面とeラーニングを併用</v>
      </c>
      <c r="BP54" s="17" t="str">
        <f>本体!CD53</f>
        <v>5月、11月</v>
      </c>
      <c r="BQ54" s="17" t="str">
        <f>本体!BT53</f>
        <v>△（応相談）</v>
      </c>
      <c r="BR54" s="17" t="str">
        <f>本体!BU53</f>
        <v>△（応相談）</v>
      </c>
      <c r="BS54" s="17" t="str">
        <f>本体!BV53</f>
        <v>△（応相談）</v>
      </c>
      <c r="BT54" s="17" t="str">
        <f>本体!BW53</f>
        <v>×</v>
      </c>
      <c r="BU54" s="17" t="str">
        <f>本体!BZ53</f>
        <v>△（応相談）</v>
      </c>
      <c r="BV54" s="17" t="str">
        <f>本体!BS53</f>
        <v>放射線安全管理スタッフ;実験に関する相談員</v>
      </c>
      <c r="BW54" s="17">
        <f>本体!BO53</f>
        <v>0</v>
      </c>
      <c r="BX54" s="17" t="str">
        <f>本体!BP53</f>
        <v>施設登録費　1000円/人･年　施設利用費　22000～44000円/研究室･年</v>
      </c>
      <c r="BY54" s="17">
        <f>本体!BQ53</f>
        <v>0</v>
      </c>
      <c r="BZ54" s="17" t="str">
        <f>本体!BX53</f>
        <v>×</v>
      </c>
      <c r="CA54" s="17" t="str">
        <f>本体!BY53</f>
        <v>△（応相談）</v>
      </c>
      <c r="CB54" s="17" t="str">
        <f>本体!BR53</f>
        <v>要相談</v>
      </c>
      <c r="CC54" s="17" t="str">
        <f>本体!CA53</f>
        <v>×</v>
      </c>
      <c r="CD54" s="17" t="str">
        <f>本体!CG53</f>
        <v>バイオサイエンス教育研究センターアイソトープ利用部門</v>
      </c>
      <c r="CE54" s="17" t="str">
        <f>本体!CH53</f>
        <v>028-649-5409</v>
      </c>
      <c r="CF54" s="30" t="str">
        <f>本体!CI53</f>
        <v>hiratak@cc.utsunomiya-u.ac.jp</v>
      </c>
    </row>
    <row r="55" spans="2:84" ht="168.75">
      <c r="B55" s="29" t="str">
        <f>本体!C54</f>
        <v>長崎国際大学</v>
      </c>
      <c r="C55" s="17" t="str">
        <f>本体!D54</f>
        <v>RI実験室</v>
      </c>
      <c r="D55" s="17" t="str">
        <f>本体!E54</f>
        <v>https://www1.niu.ac.jp/course/pharmacy/research/equipment/261/</v>
      </c>
      <c r="E55" s="17" t="str">
        <f>本体!G54</f>
        <v>放射線化学;薬学;基礎医学;生物科学</v>
      </c>
      <c r="F55" s="17" t="str">
        <f>本体!H54</f>
        <v>医学・薬学利用</v>
      </c>
      <c r="G55" s="17" t="str">
        <f>本体!I54</f>
        <v>細胞実験;動物実験;化学実験;放射線の基礎教育・実習</v>
      </c>
      <c r="H55" s="17" t="str">
        <f>本体!J54</f>
        <v>100-1GBq</v>
      </c>
      <c r="I55" s="17">
        <f>本体!K54</f>
        <v>0</v>
      </c>
      <c r="J55" s="17" t="str">
        <f>本体!L54</f>
        <v>10-100MBq</v>
      </c>
      <c r="K55" s="17">
        <f>本体!M54</f>
        <v>0</v>
      </c>
      <c r="L55" s="17">
        <f>本体!N54</f>
        <v>0</v>
      </c>
      <c r="M55" s="17">
        <f>本体!O54</f>
        <v>0</v>
      </c>
      <c r="N55" s="17" t="str">
        <f>本体!P54</f>
        <v>10-100MBq</v>
      </c>
      <c r="O55" s="17">
        <f>本体!Q54</f>
        <v>0</v>
      </c>
      <c r="P55" s="17" t="str">
        <f>本体!R54</f>
        <v>10-100MBq</v>
      </c>
      <c r="Q55" s="17">
        <f>本体!S54</f>
        <v>0</v>
      </c>
      <c r="R55" s="17">
        <f>本体!T54</f>
        <v>0</v>
      </c>
      <c r="S55" s="17">
        <f>本体!U54</f>
        <v>0</v>
      </c>
      <c r="T55" s="17">
        <f>本体!V54</f>
        <v>0</v>
      </c>
      <c r="U55" s="17">
        <f>本体!W54</f>
        <v>0</v>
      </c>
      <c r="V55" s="17">
        <f>本体!X54</f>
        <v>0</v>
      </c>
      <c r="W55" s="17">
        <f>本体!Y54</f>
        <v>0</v>
      </c>
      <c r="X55" s="17">
        <f>本体!Z54</f>
        <v>0</v>
      </c>
      <c r="Y55" s="17">
        <f>本体!AA54</f>
        <v>0</v>
      </c>
      <c r="Z55" s="17">
        <f>本体!AB54</f>
        <v>0</v>
      </c>
      <c r="AA55" s="17">
        <f>本体!AC54</f>
        <v>0</v>
      </c>
      <c r="AB55" s="17">
        <f>本体!AD54</f>
        <v>0</v>
      </c>
      <c r="AC55" s="17">
        <f>本体!AE54</f>
        <v>0</v>
      </c>
      <c r="AD55" s="17">
        <f>本体!AF54</f>
        <v>0</v>
      </c>
      <c r="AE55" s="17" t="str">
        <f>本体!AG54</f>
        <v>100-1GBq</v>
      </c>
      <c r="AF55" s="17" t="str">
        <f>本体!AH54</f>
        <v>10-100MBq</v>
      </c>
      <c r="AG55" s="17" t="str">
        <f>本体!AI54</f>
        <v>100-1GBq</v>
      </c>
      <c r="AH55" s="17">
        <f>本体!AJ54</f>
        <v>0</v>
      </c>
      <c r="AI55" s="17" t="str">
        <f>本体!AK54</f>
        <v>10-100MBq</v>
      </c>
      <c r="AJ55" s="17" t="str">
        <f>本体!AL54</f>
        <v>10-100MBq</v>
      </c>
      <c r="AK55" s="17">
        <f>本体!AM54</f>
        <v>0</v>
      </c>
      <c r="AL55" s="17">
        <f>本体!AN54</f>
        <v>0</v>
      </c>
      <c r="AM55" s="17">
        <f>本体!AO54</f>
        <v>0</v>
      </c>
      <c r="AN55" s="17">
        <f>本体!AP54</f>
        <v>0</v>
      </c>
      <c r="AO55" s="17">
        <f>本体!AQ54</f>
        <v>0</v>
      </c>
      <c r="AP55" s="17">
        <f>本体!AR54</f>
        <v>0</v>
      </c>
      <c r="AQ55" s="17">
        <f>本体!AS54</f>
        <v>0</v>
      </c>
      <c r="AR55" s="17">
        <f>本体!AT54</f>
        <v>0</v>
      </c>
      <c r="AS55" s="17">
        <f>本体!AU54</f>
        <v>0</v>
      </c>
      <c r="AT55" s="17">
        <f>本体!AV54</f>
        <v>0</v>
      </c>
      <c r="AU55" s="17">
        <f>本体!AW54</f>
        <v>0</v>
      </c>
      <c r="AV55" s="17">
        <f>本体!AX54</f>
        <v>0</v>
      </c>
      <c r="AW55" s="17">
        <f>本体!AY54</f>
        <v>0</v>
      </c>
      <c r="AX55" s="17" t="str">
        <f>本体!AZ54</f>
        <v>γ線用計測装置（スペクトロメータ含む）;ドーズキャリブレータ（キュリーメータ）</v>
      </c>
      <c r="AY55" s="17" t="str">
        <f>本体!BA54</f>
        <v>Tri-Carb 2800TR, Perkin Elmer, 2007年購入</v>
      </c>
      <c r="AZ55" s="17">
        <f>本体!BB54</f>
        <v>0</v>
      </c>
      <c r="BA55" s="17" t="str">
        <f>本体!BC54</f>
        <v>1470 WIZARD, Perkin Elmer, 2007年購入</v>
      </c>
      <c r="BB55" s="17" t="str">
        <f>本体!BD54</f>
        <v>STORM 820, GE Healthcare, 2007年購入</v>
      </c>
      <c r="BC55" s="17">
        <f>本体!BE54</f>
        <v>0</v>
      </c>
      <c r="BD55" s="17">
        <f>本体!BF54</f>
        <v>0</v>
      </c>
      <c r="BE55" s="17">
        <f>本体!BG54</f>
        <v>0</v>
      </c>
      <c r="BF55" s="17">
        <f>本体!BH54</f>
        <v>0</v>
      </c>
      <c r="BG55" s="17" t="str">
        <f>本体!BI54</f>
        <v>何らかの条件を満たせば可能</v>
      </c>
      <c r="BH55" s="17" t="str">
        <f>本体!BJ54</f>
        <v>訪問研究員など学内施設・設備を利用するために必要な手続きが完了していれば可能</v>
      </c>
      <c r="BI55" s="17" t="str">
        <f>本体!BK54</f>
        <v>まずはメール（及び電話）で問合せから</v>
      </c>
      <c r="BJ55" s="17" t="str">
        <f>本体!BL54</f>
        <v>受け入れる際は従事者登録が必須（過去の被ばく記録がある場合、所属施設から記録を取り寄せる必要有）</v>
      </c>
      <c r="BK55" s="17" t="str">
        <f>本体!BM54</f>
        <v>利用者の所属元の個人被ばく線量計（ガラスバッチなどの受動式）を持参し、所属元から結果の提供を受ける</v>
      </c>
      <c r="BL55" s="17" t="str">
        <f>本体!BN54</f>
        <v>自身の所属・雇用元等で事前に受診することが必要（検診記録の提出が必須）</v>
      </c>
      <c r="BM55" s="17" t="str">
        <f>本体!CE54</f>
        <v>年2回、7月と12月、開催時期以外にも相談可</v>
      </c>
      <c r="BN55" s="17" t="str">
        <f>本体!CB54</f>
        <v>学外で教育訓練を受講している場合、その内容に問題が無ければ予防規程等の一部を除き、受講を免除する。</v>
      </c>
      <c r="BO55" s="17" t="str">
        <f>本体!CC54</f>
        <v>項目によって、対面とeラーニングを併用</v>
      </c>
      <c r="BP55" s="17" t="str">
        <f>本体!CD54</f>
        <v>年度末の定期教育訓練以外の時期は、個別に日程調整をしてその都度実施</v>
      </c>
      <c r="BQ55" s="17" t="str">
        <f>本体!BT54</f>
        <v>△（応相談）</v>
      </c>
      <c r="BR55" s="17" t="str">
        <f>本体!BU54</f>
        <v>△（応相談）</v>
      </c>
      <c r="BS55" s="17" t="str">
        <f>本体!BV54</f>
        <v>×</v>
      </c>
      <c r="BT55" s="17" t="str">
        <f>本体!BW54</f>
        <v>×</v>
      </c>
      <c r="BU55" s="17" t="str">
        <f>本体!BZ54</f>
        <v>△（応相談）</v>
      </c>
      <c r="BV55" s="17" t="str">
        <f>本体!BS54</f>
        <v>放射線安全管理スタッフ;一般的な実験装置の相談スタッフ</v>
      </c>
      <c r="BW55" s="17">
        <f>本体!BO54</f>
        <v>0</v>
      </c>
      <c r="BX55" s="17">
        <f>本体!BP54</f>
        <v>0</v>
      </c>
      <c r="BY55" s="17">
        <f>本体!BQ54</f>
        <v>0</v>
      </c>
      <c r="BZ55" s="17" t="str">
        <f>本体!BX54</f>
        <v>×</v>
      </c>
      <c r="CA55" s="17" t="str">
        <f>本体!BY54</f>
        <v>×</v>
      </c>
      <c r="CB55" s="17" t="str">
        <f>本体!BR54</f>
        <v>平日の9：00から17：00、それ以外の場合は要相談</v>
      </c>
      <c r="CC55" s="17" t="str">
        <f>本体!CA54</f>
        <v>×</v>
      </c>
      <c r="CD55" s="17" t="str">
        <f>本体!CG54</f>
        <v>RI管理室</v>
      </c>
      <c r="CE55" s="17" t="str">
        <f>本体!CH54</f>
        <v>095-620-5611</v>
      </c>
      <c r="CF55" s="30" t="str">
        <f>本体!CI54</f>
        <v>ohgami@niu.ac.jp</v>
      </c>
    </row>
    <row r="56" spans="2:84" ht="356.25">
      <c r="B56" s="29" t="str">
        <f>本体!C55</f>
        <v>九州大学</v>
      </c>
      <c r="C56" s="17" t="str">
        <f>本体!D55</f>
        <v>アイソトープ統合安全管理センター アイソトープ総合センター病院地区実験室</v>
      </c>
      <c r="D56" s="17" t="str">
        <f>本体!E55</f>
        <v>http://www.ric.kyushu-u.ac.jp</v>
      </c>
      <c r="E56" s="17" t="str">
        <f>本体!G55</f>
        <v>薬学;基礎医学;基礎生物学</v>
      </c>
      <c r="F56" s="17" t="str">
        <f>本体!H55</f>
        <v>医学・薬学利用;生物学・農学利用;化学利用</v>
      </c>
      <c r="G56" s="17" t="str">
        <f>本体!I55</f>
        <v>細胞実験;動物実験;化学実験;がんを標的としたアイソトープ治療薬の研究開発</v>
      </c>
      <c r="H56" s="17" t="str">
        <f>本体!J55</f>
        <v>100-1GBq</v>
      </c>
      <c r="I56" s="17" t="str">
        <f>本体!K55</f>
        <v>100-1GBq</v>
      </c>
      <c r="J56" s="17" t="str">
        <f>本体!L55</f>
        <v>100-1GBq</v>
      </c>
      <c r="K56" s="17">
        <f>本体!M55</f>
        <v>0</v>
      </c>
      <c r="L56" s="17" t="str">
        <f>本体!N55</f>
        <v>100-1GBq</v>
      </c>
      <c r="M56" s="17" t="str">
        <f>本体!O55</f>
        <v>1-10MBq</v>
      </c>
      <c r="N56" s="17" t="str">
        <f>本体!P55</f>
        <v>100-1GBq</v>
      </c>
      <c r="O56" s="17" t="str">
        <f>本体!Q55</f>
        <v>10-100MBq</v>
      </c>
      <c r="P56" s="17" t="str">
        <f>本体!R55</f>
        <v>100-1GBq</v>
      </c>
      <c r="Q56" s="17">
        <f>本体!S55</f>
        <v>0</v>
      </c>
      <c r="R56" s="17">
        <f>本体!T55</f>
        <v>0</v>
      </c>
      <c r="S56" s="17" t="str">
        <f>本体!U55</f>
        <v>100-1GBq</v>
      </c>
      <c r="T56" s="17" t="str">
        <f>本体!V55</f>
        <v>1-10MBq</v>
      </c>
      <c r="U56" s="17">
        <f>本体!W55</f>
        <v>0</v>
      </c>
      <c r="V56" s="17" t="str">
        <f>本体!X55</f>
        <v>1-10MBq</v>
      </c>
      <c r="W56" s="17">
        <f>本体!Y55</f>
        <v>0</v>
      </c>
      <c r="X56" s="17">
        <f>本体!Z55</f>
        <v>0</v>
      </c>
      <c r="Y56" s="17" t="str">
        <f>本体!AA55</f>
        <v>10-100MBq</v>
      </c>
      <c r="Z56" s="17" t="str">
        <f>本体!AB55</f>
        <v>10-100MBq</v>
      </c>
      <c r="AA56" s="17" t="str">
        <f>本体!AC55</f>
        <v>10-100MBq</v>
      </c>
      <c r="AB56" s="17">
        <f>本体!AD55</f>
        <v>0</v>
      </c>
      <c r="AC56" s="17">
        <f>本体!AE55</f>
        <v>0</v>
      </c>
      <c r="AD56" s="17" t="str">
        <f>本体!AF55</f>
        <v>10-100MBq</v>
      </c>
      <c r="AE56" s="17" t="str">
        <f>本体!AG55</f>
        <v>10-100MBq</v>
      </c>
      <c r="AF56" s="17" t="str">
        <f>本体!AH55</f>
        <v>10-100MBq</v>
      </c>
      <c r="AG56" s="17">
        <f>本体!AI55</f>
        <v>0</v>
      </c>
      <c r="AH56" s="17">
        <f>本体!AJ55</f>
        <v>0</v>
      </c>
      <c r="AI56" s="17" t="str">
        <f>本体!AK55</f>
        <v>100-1GBq</v>
      </c>
      <c r="AJ56" s="17" t="str">
        <f>本体!AL55</f>
        <v>10-100MBq</v>
      </c>
      <c r="AK56" s="17">
        <f>本体!AM55</f>
        <v>0</v>
      </c>
      <c r="AL56" s="17" t="str">
        <f>本体!AN55</f>
        <v>10-100MBq</v>
      </c>
      <c r="AM56" s="17">
        <f>本体!AO55</f>
        <v>0</v>
      </c>
      <c r="AN56" s="17">
        <f>本体!AP55</f>
        <v>0</v>
      </c>
      <c r="AO56" s="17">
        <f>本体!AQ55</f>
        <v>0</v>
      </c>
      <c r="AP56" s="17">
        <f>本体!AR55</f>
        <v>0</v>
      </c>
      <c r="AQ56" s="17">
        <f>本体!AS55</f>
        <v>0</v>
      </c>
      <c r="AR56" s="17">
        <f>本体!AT55</f>
        <v>0</v>
      </c>
      <c r="AS56" s="17">
        <f>本体!AU55</f>
        <v>0</v>
      </c>
      <c r="AT56" s="17">
        <f>本体!AV55</f>
        <v>0</v>
      </c>
      <c r="AU56" s="17">
        <f>本体!AW55</f>
        <v>0</v>
      </c>
      <c r="AV56" s="17">
        <f>本体!AX55</f>
        <v>0</v>
      </c>
      <c r="AW56" s="17">
        <f>本体!AY55</f>
        <v>0</v>
      </c>
      <c r="AX56" s="17" t="str">
        <f>本体!AZ55</f>
        <v>β線用計測装置（スペクトロメータ含む）;γ線用計測装置（スペクトロメータ含む）</v>
      </c>
      <c r="AY56" s="17" t="str">
        <f>本体!BA55</f>
        <v>HITACHI AccuFLEX LSC-8000</v>
      </c>
      <c r="AZ56" s="17">
        <f>本体!BB55</f>
        <v>0</v>
      </c>
      <c r="BA56" s="17" t="str">
        <f>本体!BC55</f>
        <v>HITACHI AccuFLEX ARC-8001</v>
      </c>
      <c r="BB56" s="17" t="str">
        <f>本体!BD55</f>
        <v>GE Healthcare Typhoon FLA9500</v>
      </c>
      <c r="BC56" s="17">
        <f>本体!BE55</f>
        <v>0</v>
      </c>
      <c r="BD56" s="17">
        <f>本体!BF55</f>
        <v>0</v>
      </c>
      <c r="BE56" s="17">
        <f>本体!BG55</f>
        <v>0</v>
      </c>
      <c r="BF56" s="17" t="str">
        <f>本体!BH55</f>
        <v>顕微鏡（蛍光実体顕微鏡等）;細胞培養装置</v>
      </c>
      <c r="BG56" s="17" t="str">
        <f>本体!BI55</f>
        <v>不可</v>
      </c>
      <c r="BH56" s="17">
        <f>本体!BJ55</f>
        <v>0</v>
      </c>
      <c r="BI56" s="17">
        <f>本体!BK55</f>
        <v>0</v>
      </c>
      <c r="BJ56" s="17">
        <f>本体!BL55</f>
        <v>0</v>
      </c>
      <c r="BK56" s="17">
        <f>本体!BM55</f>
        <v>0</v>
      </c>
      <c r="BL56" s="17">
        <f>本体!BN55</f>
        <v>0</v>
      </c>
      <c r="BM56" s="17" t="str">
        <f>本体!CE55</f>
        <v>年４回（5-6月、8-9月、11-12月、1-2月）</v>
      </c>
      <c r="BN56" s="17" t="str">
        <f>本体!CB55</f>
        <v>学外で教育訓練を受講している場合、その内容に問題が無ければ予防規程等の一部を除き、受講を免除する。</v>
      </c>
      <c r="BO56" s="17" t="str">
        <f>本体!CC55</f>
        <v>現在はコロナウイルス感染予防のため、全てeラーニングだが、以前は対面で行っていた。今後対面に戻すかどうかは現時点では未定。</v>
      </c>
      <c r="BP56" s="17" t="str">
        <f>本体!CD55</f>
        <v>年４回（4月、6月、8月、10月）</v>
      </c>
      <c r="BQ56" s="17" t="str">
        <f>本体!BT55</f>
        <v>〇</v>
      </c>
      <c r="BR56" s="17" t="str">
        <f>本体!BU55</f>
        <v>〇</v>
      </c>
      <c r="BS56" s="17" t="str">
        <f>本体!BV55</f>
        <v>〇</v>
      </c>
      <c r="BT56" s="17" t="str">
        <f>本体!BW55</f>
        <v>×</v>
      </c>
      <c r="BU56" s="17" t="str">
        <f>本体!BZ55</f>
        <v>△（応相談）</v>
      </c>
      <c r="BV56" s="17" t="str">
        <f>本体!BS55</f>
        <v>放射線安全管理スタッフ</v>
      </c>
      <c r="BW56" s="17" t="str">
        <f>本体!BO55</f>
        <v>登録者管理料：１人あたりの月額1,500円、実験スペース管理料：小型実験台900円、中型実験台2,300円、大型実験台3,000円（全て月額）、管理区域入域料：１人あたりの日額1,000円、アイソトープ管理料：１個あたりの年度額3,000円</v>
      </c>
      <c r="BX56" s="17">
        <f>本体!BP55</f>
        <v>0</v>
      </c>
      <c r="BY56" s="17">
        <f>本体!BQ55</f>
        <v>0</v>
      </c>
      <c r="BZ56" s="17" t="str">
        <f>本体!BX55</f>
        <v>×</v>
      </c>
      <c r="CA56" s="17" t="str">
        <f>本体!BY55</f>
        <v>△（学術研究者）</v>
      </c>
      <c r="CB56" s="17" t="str">
        <f>本体!BR55</f>
        <v>平日の8:30から17:00、それ以外の場合は時間外利用の申請をすれば利用可能。</v>
      </c>
      <c r="CC56" s="17" t="str">
        <f>本体!CA55</f>
        <v>△（応相談）</v>
      </c>
      <c r="CD56" s="17" t="str">
        <f>本体!CG55</f>
        <v>九州大学アイソトープ統合安全管理センター アイソトープ総合センター病院地区実験室</v>
      </c>
      <c r="CE56" s="17" t="str">
        <f>本体!CH55</f>
        <v>092-642-6194</v>
      </c>
      <c r="CF56" s="30" t="str">
        <f>本体!CI55</f>
        <v>rimed-info@ric.kyushu-u.ac.jp</v>
      </c>
    </row>
    <row r="57" spans="2:84" ht="225">
      <c r="B57" s="29" t="str">
        <f>本体!C56</f>
        <v>慶應義塾大学</v>
      </c>
      <c r="C57" s="17" t="str">
        <f>本体!D56</f>
        <v>薬学部</v>
      </c>
      <c r="D57" s="17" t="str">
        <f>本体!E56</f>
        <v>https://www.pha.keio.ac.jp/</v>
      </c>
      <c r="E57" s="17" t="str">
        <f>本体!G56</f>
        <v>薬学</v>
      </c>
      <c r="F57" s="17" t="str">
        <f>本体!H56</f>
        <v>医学・薬学利用</v>
      </c>
      <c r="G57" s="17" t="str">
        <f>本体!I56</f>
        <v>細胞実験;動物実験</v>
      </c>
      <c r="H57" s="17" t="str">
        <f>本体!J56</f>
        <v>10-100MBq</v>
      </c>
      <c r="I57" s="17">
        <f>本体!K56</f>
        <v>0</v>
      </c>
      <c r="J57" s="17" t="str">
        <f>本体!L56</f>
        <v>10-100MBq</v>
      </c>
      <c r="K57" s="17">
        <f>本体!M56</f>
        <v>0</v>
      </c>
      <c r="L57" s="17" t="str">
        <f>本体!N56</f>
        <v>1MBq以下</v>
      </c>
      <c r="M57" s="17">
        <f>本体!O56</f>
        <v>0</v>
      </c>
      <c r="N57" s="17" t="str">
        <f>本体!P56</f>
        <v>10-100MBq</v>
      </c>
      <c r="O57" s="17" t="str">
        <f>本体!Q56</f>
        <v>1-10MBq</v>
      </c>
      <c r="P57" s="17" t="str">
        <f>本体!R56</f>
        <v>100-1GBq</v>
      </c>
      <c r="Q57" s="17" t="str">
        <f>本体!S56</f>
        <v>1MBq以下</v>
      </c>
      <c r="R57" s="17" t="str">
        <f>本体!T56</f>
        <v>1MBq以下</v>
      </c>
      <c r="S57" s="17" t="str">
        <f>本体!U56</f>
        <v>1-10MBq</v>
      </c>
      <c r="T57" s="17" t="str">
        <f>本体!V56</f>
        <v>1MBq以下</v>
      </c>
      <c r="U57" s="17">
        <f>本体!W56</f>
        <v>0</v>
      </c>
      <c r="V57" s="17" t="str">
        <f>本体!X56</f>
        <v>1MBq以下</v>
      </c>
      <c r="W57" s="17">
        <f>本体!Y56</f>
        <v>0</v>
      </c>
      <c r="X57" s="17">
        <f>本体!Z56</f>
        <v>0</v>
      </c>
      <c r="Y57" s="17">
        <f>本体!AA56</f>
        <v>0</v>
      </c>
      <c r="Z57" s="17">
        <f>本体!AB56</f>
        <v>0</v>
      </c>
      <c r="AA57" s="17">
        <f>本体!AC56</f>
        <v>0</v>
      </c>
      <c r="AB57" s="17">
        <f>本体!AD56</f>
        <v>0</v>
      </c>
      <c r="AC57" s="17">
        <f>本体!AE56</f>
        <v>0</v>
      </c>
      <c r="AD57" s="17">
        <f>本体!AF56</f>
        <v>0</v>
      </c>
      <c r="AE57" s="17" t="str">
        <f>本体!AG56</f>
        <v>1MBq以下</v>
      </c>
      <c r="AF57" s="17">
        <f>本体!AH56</f>
        <v>0</v>
      </c>
      <c r="AG57" s="17">
        <f>本体!AI56</f>
        <v>0</v>
      </c>
      <c r="AH57" s="17">
        <f>本体!AJ56</f>
        <v>0</v>
      </c>
      <c r="AI57" s="17" t="str">
        <f>本体!AK56</f>
        <v>10-100MBq</v>
      </c>
      <c r="AJ57" s="17" t="str">
        <f>本体!AL56</f>
        <v>1-10MBq</v>
      </c>
      <c r="AK57" s="17">
        <f>本体!AM56</f>
        <v>0</v>
      </c>
      <c r="AL57" s="17" t="str">
        <f>本体!AN56</f>
        <v>1MBq以下</v>
      </c>
      <c r="AM57" s="17">
        <f>本体!AO56</f>
        <v>0</v>
      </c>
      <c r="AN57" s="17">
        <f>本体!AP56</f>
        <v>0</v>
      </c>
      <c r="AO57" s="17">
        <f>本体!AQ56</f>
        <v>0</v>
      </c>
      <c r="AP57" s="17">
        <f>本体!AR56</f>
        <v>0</v>
      </c>
      <c r="AQ57" s="17">
        <f>本体!AS56</f>
        <v>0</v>
      </c>
      <c r="AR57" s="17">
        <f>本体!AT56</f>
        <v>0</v>
      </c>
      <c r="AS57" s="17">
        <f>本体!AU56</f>
        <v>0</v>
      </c>
      <c r="AT57" s="17">
        <f>本体!AV56</f>
        <v>0</v>
      </c>
      <c r="AU57" s="17">
        <f>本体!AW56</f>
        <v>0</v>
      </c>
      <c r="AV57" s="17">
        <f>本体!AX56</f>
        <v>0</v>
      </c>
      <c r="AW57" s="17">
        <f>本体!AY56</f>
        <v>0</v>
      </c>
      <c r="AX57" s="17" t="str">
        <f>本体!AZ56</f>
        <v>β線用計測装置（スペクトロメータ含む）;γ線用計測装置（スペクトロメータ含む）</v>
      </c>
      <c r="AY57" s="17" t="str">
        <f>本体!BA56</f>
        <v>LSC-6101 (2006年)、LSC-7200 (2013年)</v>
      </c>
      <c r="AZ57" s="17" t="str">
        <f>本体!BB56</f>
        <v>HIDEX 社 プレートカメレオン V(パーソナルコンピュータ付）製品番号 425-158 (2012年)、1450 Wallac Trilux (1999年)</v>
      </c>
      <c r="BA57" s="17" t="str">
        <f>本体!BC56</f>
        <v>ARC-380CL (2000年)</v>
      </c>
      <c r="BB57" s="17" t="str">
        <f>本体!BD56</f>
        <v>FLA7000 (2007年)</v>
      </c>
      <c r="BC57" s="17">
        <f>本体!BE56</f>
        <v>0</v>
      </c>
      <c r="BD57" s="17">
        <f>本体!BF56</f>
        <v>0</v>
      </c>
      <c r="BE57" s="17">
        <f>本体!BG56</f>
        <v>0</v>
      </c>
      <c r="BF57" s="17" t="str">
        <f>本体!BH56</f>
        <v>細胞培養装置;クロマトグラフ（液体・ガスクロマトグラフ質量分析装置等）</v>
      </c>
      <c r="BG57" s="17" t="str">
        <f>本体!BI56</f>
        <v>不可</v>
      </c>
      <c r="BH57" s="17">
        <f>本体!BJ56</f>
        <v>0</v>
      </c>
      <c r="BI57" s="17">
        <f>本体!BK56</f>
        <v>0</v>
      </c>
      <c r="BJ57" s="17">
        <f>本体!BL56</f>
        <v>0</v>
      </c>
      <c r="BK57" s="17">
        <f>本体!BM56</f>
        <v>0</v>
      </c>
      <c r="BL57" s="17">
        <f>本体!BN56</f>
        <v>0</v>
      </c>
      <c r="BM57" s="17" t="str">
        <f>本体!CE56</f>
        <v>年4回、4月、5月、9月、11月</v>
      </c>
      <c r="BN57" s="17" t="str">
        <f>本体!CB56</f>
        <v>学外で教育訓練を受講している場合、その内容に問題が無ければ予防規程等の一部を除き、受講を免除する。</v>
      </c>
      <c r="BO57" s="17" t="str">
        <f>本体!CC56</f>
        <v>項目によって、対面とeラーニングを併用</v>
      </c>
      <c r="BP57" s="17" t="str">
        <f>本体!CD56</f>
        <v>年3回、4月、9月、11月</v>
      </c>
      <c r="BQ57" s="17" t="str">
        <f>本体!BT56</f>
        <v>〇</v>
      </c>
      <c r="BR57" s="17" t="str">
        <f>本体!BU56</f>
        <v>×</v>
      </c>
      <c r="BS57" s="17" t="str">
        <f>本体!BV56</f>
        <v>×（P1のみ利用可）</v>
      </c>
      <c r="BT57" s="17" t="str">
        <f>本体!BW56</f>
        <v>×</v>
      </c>
      <c r="BU57" s="17" t="str">
        <f>本体!BZ56</f>
        <v>△（応相談）</v>
      </c>
      <c r="BV57" s="17" t="str">
        <f>本体!BS56</f>
        <v>放射線安全管理スタッフ</v>
      </c>
      <c r="BW57" s="17">
        <f>本体!BO56</f>
        <v>0</v>
      </c>
      <c r="BX57" s="17">
        <f>本体!BP56</f>
        <v>0</v>
      </c>
      <c r="BY57" s="17">
        <f>本体!BQ56</f>
        <v>0</v>
      </c>
      <c r="BZ57" s="17" t="str">
        <f>本体!BX56</f>
        <v>×</v>
      </c>
      <c r="CA57" s="17" t="str">
        <f>本体!BY56</f>
        <v>×</v>
      </c>
      <c r="CB57" s="17" t="str">
        <f>本体!BR56</f>
        <v xml:space="preserve">9：00 ～ 17：00（月～金）、（時間外使用） 6：00 ～  9：00（月～金）、17：00 ～ 23：59（月～金）、6：00 ～ 23：59（土）
</v>
      </c>
      <c r="CC57" s="17" t="str">
        <f>本体!CA56</f>
        <v>×</v>
      </c>
      <c r="CD57" s="17" t="str">
        <f>本体!CG56</f>
        <v>薬学教育研究センター</v>
      </c>
      <c r="CE57" s="17" t="str">
        <f>本体!CH56</f>
        <v>03-5400-2668</v>
      </c>
      <c r="CF57" s="30" t="str">
        <f>本体!CI56</f>
        <v>moriwaki-ys@pha.keio.ac.jp</v>
      </c>
    </row>
    <row r="58" spans="2:84" ht="243.75">
      <c r="B58" s="29" t="str">
        <f>本体!C57</f>
        <v>東京慈恵会医科大学</v>
      </c>
      <c r="C58" s="17" t="str">
        <f>本体!D57</f>
        <v>アイソトープ実験研究施設</v>
      </c>
      <c r="D58" s="17" t="str">
        <f>本体!E57</f>
        <v>http://www.jikei.ac.jp/academic/course/29_aisoto.html</v>
      </c>
      <c r="E58" s="17" t="str">
        <f>本体!G57</f>
        <v>基礎医学;生物科学</v>
      </c>
      <c r="F58" s="17" t="str">
        <f>本体!H57</f>
        <v>医学・薬学利用</v>
      </c>
      <c r="G58" s="17" t="str">
        <f>本体!I57</f>
        <v>細胞実験;動物実験;化学実験</v>
      </c>
      <c r="H58" s="17" t="str">
        <f>本体!J57</f>
        <v>1GBq以上</v>
      </c>
      <c r="I58" s="17">
        <f>本体!K57</f>
        <v>0</v>
      </c>
      <c r="J58" s="17" t="str">
        <f>本体!L57</f>
        <v>100-1GBq</v>
      </c>
      <c r="K58" s="17">
        <f>本体!M57</f>
        <v>0</v>
      </c>
      <c r="L58" s="17">
        <f>本体!N57</f>
        <v>0</v>
      </c>
      <c r="M58" s="17">
        <f>本体!O57</f>
        <v>0</v>
      </c>
      <c r="N58" s="17" t="str">
        <f>本体!P57</f>
        <v>100-1GBq</v>
      </c>
      <c r="O58" s="17" t="str">
        <f>本体!Q57</f>
        <v>100-1GBq</v>
      </c>
      <c r="P58" s="17" t="str">
        <f>本体!R57</f>
        <v>100-1GBq</v>
      </c>
      <c r="Q58" s="17">
        <f>本体!S57</f>
        <v>0</v>
      </c>
      <c r="R58" s="17" t="str">
        <f>本体!T57</f>
        <v>10-100MBq</v>
      </c>
      <c r="S58" s="17" t="str">
        <f>本体!U57</f>
        <v>100-1GBq</v>
      </c>
      <c r="T58" s="17" t="str">
        <f>本体!V57</f>
        <v>1-10MBq</v>
      </c>
      <c r="U58" s="17">
        <f>本体!W57</f>
        <v>0</v>
      </c>
      <c r="V58" s="17" t="str">
        <f>本体!X57</f>
        <v>1MBq以下</v>
      </c>
      <c r="W58" s="17">
        <f>本体!Y57</f>
        <v>0</v>
      </c>
      <c r="X58" s="17">
        <f>本体!Z57</f>
        <v>0</v>
      </c>
      <c r="Y58" s="17">
        <f>本体!AA57</f>
        <v>0</v>
      </c>
      <c r="Z58" s="17">
        <f>本体!AB57</f>
        <v>0</v>
      </c>
      <c r="AA58" s="17">
        <f>本体!AC57</f>
        <v>0</v>
      </c>
      <c r="AB58" s="17">
        <f>本体!AD57</f>
        <v>0</v>
      </c>
      <c r="AC58" s="17">
        <f>本体!AE57</f>
        <v>0</v>
      </c>
      <c r="AD58" s="17">
        <f>本体!AF57</f>
        <v>0</v>
      </c>
      <c r="AE58" s="17">
        <f>本体!AG57</f>
        <v>0</v>
      </c>
      <c r="AF58" s="17">
        <f>本体!AH57</f>
        <v>0</v>
      </c>
      <c r="AG58" s="17">
        <f>本体!AI57</f>
        <v>0</v>
      </c>
      <c r="AH58" s="17">
        <f>本体!AJ57</f>
        <v>0</v>
      </c>
      <c r="AI58" s="17" t="str">
        <f>本体!AK57</f>
        <v>10-100MBq</v>
      </c>
      <c r="AJ58" s="17" t="str">
        <f>本体!AL57</f>
        <v>10-100MBq</v>
      </c>
      <c r="AK58" s="17">
        <f>本体!AM57</f>
        <v>0</v>
      </c>
      <c r="AL58" s="17" t="str">
        <f>本体!AN57</f>
        <v>1-10MBq</v>
      </c>
      <c r="AM58" s="17">
        <f>本体!AO57</f>
        <v>0</v>
      </c>
      <c r="AN58" s="17">
        <f>本体!AP57</f>
        <v>0</v>
      </c>
      <c r="AO58" s="17">
        <f>本体!AQ57</f>
        <v>0</v>
      </c>
      <c r="AP58" s="17">
        <f>本体!AR57</f>
        <v>0</v>
      </c>
      <c r="AQ58" s="17">
        <f>本体!AS57</f>
        <v>0</v>
      </c>
      <c r="AR58" s="17">
        <f>本体!AT57</f>
        <v>0</v>
      </c>
      <c r="AS58" s="17">
        <f>本体!AU57</f>
        <v>0</v>
      </c>
      <c r="AT58" s="17">
        <f>本体!AV57</f>
        <v>0</v>
      </c>
      <c r="AU58" s="17">
        <f>本体!AW57</f>
        <v>0</v>
      </c>
      <c r="AV58" s="17">
        <f>本体!AX57</f>
        <v>0</v>
      </c>
      <c r="AW58" s="17" t="str">
        <f>本体!AY57</f>
        <v>Sr-85 1-10MBq, Sr-89 10-100MBq, Cd-109 1-10MBq, Cs-134 1-10MBq　ほか</v>
      </c>
      <c r="AX58" s="17" t="str">
        <f>本体!AZ57</f>
        <v>β線用計測装置（スペクトロメータ含む）;γ線用計測装置（スペクトロメータ含む）</v>
      </c>
      <c r="AY58" s="17" t="str">
        <f>本体!BA57</f>
        <v>Hidex 600SL (Hidex) 2017年、LSC-6100 (Hitachi ALOKA Medical) 2006年</v>
      </c>
      <c r="AZ58" s="17" t="str">
        <f>本体!BB57</f>
        <v>Sense Beta Plus (Hidex) 2015年</v>
      </c>
      <c r="BA58" s="17" t="str">
        <f>本体!BC57</f>
        <v>2480 WIZARD2 (Perkin Elmer) 2015年</v>
      </c>
      <c r="BB58" s="17" t="str">
        <f>本体!BD57</f>
        <v>Typhoon FLA7000 (GE HealthCare) 2010年</v>
      </c>
      <c r="BC58" s="17">
        <f>本体!BE57</f>
        <v>0</v>
      </c>
      <c r="BD58" s="17">
        <f>本体!BF57</f>
        <v>0</v>
      </c>
      <c r="BE58" s="17">
        <f>本体!BG57</f>
        <v>0</v>
      </c>
      <c r="BF58" s="17">
        <f>本体!BH57</f>
        <v>0</v>
      </c>
      <c r="BG58" s="17" t="str">
        <f>本体!BI57</f>
        <v>不可</v>
      </c>
      <c r="BH58" s="17">
        <f>本体!BJ57</f>
        <v>0</v>
      </c>
      <c r="BI58" s="17">
        <f>本体!BK57</f>
        <v>0</v>
      </c>
      <c r="BJ58" s="17">
        <f>本体!BL57</f>
        <v>0</v>
      </c>
      <c r="BK58" s="17">
        <f>本体!BM57</f>
        <v>0</v>
      </c>
      <c r="BL58" s="17">
        <f>本体!BN57</f>
        <v>0</v>
      </c>
      <c r="BM58" s="17" t="str">
        <f>本体!CE57</f>
        <v>年２回、新規は随時</v>
      </c>
      <c r="BN58" s="17" t="str">
        <f>本体!CB57</f>
        <v>学外で教育訓練を受講している場合、その内容に問題が無ければ予防規程等の一部を除き、受講を免除する。</v>
      </c>
      <c r="BO58" s="17" t="str">
        <f>本体!CC57</f>
        <v>全てeラーニング</v>
      </c>
      <c r="BP58" s="17" t="str">
        <f>本体!CD57</f>
        <v>随時</v>
      </c>
      <c r="BQ58" s="17" t="str">
        <f>本体!BT57</f>
        <v>〇</v>
      </c>
      <c r="BR58" s="17" t="str">
        <f>本体!BU57</f>
        <v>〇</v>
      </c>
      <c r="BS58" s="17" t="str">
        <f>本体!BV57</f>
        <v>〇</v>
      </c>
      <c r="BT58" s="17" t="str">
        <f>本体!BW57</f>
        <v>〇</v>
      </c>
      <c r="BU58" s="17" t="str">
        <f>本体!BZ57</f>
        <v>×</v>
      </c>
      <c r="BV58" s="17" t="str">
        <f>本体!BS57</f>
        <v>放射線安全管理スタッフ</v>
      </c>
      <c r="BW58" s="17">
        <f>本体!BO57</f>
        <v>0</v>
      </c>
      <c r="BX58" s="17">
        <f>本体!BP57</f>
        <v>0</v>
      </c>
      <c r="BY58" s="17">
        <f>本体!BQ57</f>
        <v>0</v>
      </c>
      <c r="BZ58" s="17" t="str">
        <f>本体!BX57</f>
        <v>×</v>
      </c>
      <c r="CA58" s="17" t="str">
        <f>本体!BY57</f>
        <v>×</v>
      </c>
      <c r="CB58" s="17" t="str">
        <f>本体!BR57</f>
        <v>7:00-24:00</v>
      </c>
      <c r="CC58" s="17" t="str">
        <f>本体!CA57</f>
        <v>×</v>
      </c>
      <c r="CD58" s="17" t="str">
        <f>本体!CG57</f>
        <v>アイソトープ実験研究施設　管理室</v>
      </c>
      <c r="CE58" s="17" t="str">
        <f>本体!CH57</f>
        <v>03-3433-1111</v>
      </c>
      <c r="CF58" s="30" t="str">
        <f>本体!CI57</f>
        <v>電話でお問合せください</v>
      </c>
    </row>
    <row r="59" spans="2:84" ht="75">
      <c r="B59" s="29" t="str">
        <f>本体!C58</f>
        <v>国立大学法人　佐賀大学</v>
      </c>
      <c r="C59" s="17" t="str">
        <f>本体!D58</f>
        <v>佐賀大学医学部　RI実験施設</v>
      </c>
      <c r="D59" s="17" t="str">
        <f>本体!E58</f>
        <v>https://www.ri-center.med.saga-u.ac.jp/</v>
      </c>
      <c r="E59" s="17">
        <f>本体!G58</f>
        <v>0</v>
      </c>
      <c r="F59" s="17">
        <f>本体!H58</f>
        <v>0</v>
      </c>
      <c r="G59" s="17">
        <f>本体!I58</f>
        <v>0</v>
      </c>
      <c r="H59" s="17">
        <f>本体!J58</f>
        <v>0</v>
      </c>
      <c r="I59" s="17">
        <f>本体!K58</f>
        <v>0</v>
      </c>
      <c r="J59" s="17">
        <f>本体!L58</f>
        <v>0</v>
      </c>
      <c r="K59" s="17">
        <f>本体!M58</f>
        <v>0</v>
      </c>
      <c r="L59" s="17">
        <f>本体!N58</f>
        <v>0</v>
      </c>
      <c r="M59" s="17">
        <f>本体!O58</f>
        <v>0</v>
      </c>
      <c r="N59" s="17">
        <f>本体!P58</f>
        <v>0</v>
      </c>
      <c r="O59" s="17">
        <f>本体!Q58</f>
        <v>0</v>
      </c>
      <c r="P59" s="17">
        <f>本体!R58</f>
        <v>0</v>
      </c>
      <c r="Q59" s="17">
        <f>本体!S58</f>
        <v>0</v>
      </c>
      <c r="R59" s="17">
        <f>本体!T58</f>
        <v>0</v>
      </c>
      <c r="S59" s="17">
        <f>本体!U58</f>
        <v>0</v>
      </c>
      <c r="T59" s="17">
        <f>本体!V58</f>
        <v>0</v>
      </c>
      <c r="U59" s="17">
        <f>本体!W58</f>
        <v>0</v>
      </c>
      <c r="V59" s="17">
        <f>本体!X58</f>
        <v>0</v>
      </c>
      <c r="W59" s="17">
        <f>本体!Y58</f>
        <v>0</v>
      </c>
      <c r="X59" s="17">
        <f>本体!Z58</f>
        <v>0</v>
      </c>
      <c r="Y59" s="17">
        <f>本体!AA58</f>
        <v>0</v>
      </c>
      <c r="Z59" s="17">
        <f>本体!AB58</f>
        <v>0</v>
      </c>
      <c r="AA59" s="17">
        <f>本体!AC58</f>
        <v>0</v>
      </c>
      <c r="AB59" s="17">
        <f>本体!AD58</f>
        <v>0</v>
      </c>
      <c r="AC59" s="17">
        <f>本体!AE58</f>
        <v>0</v>
      </c>
      <c r="AD59" s="17">
        <f>本体!AF58</f>
        <v>0</v>
      </c>
      <c r="AE59" s="17">
        <f>本体!AG58</f>
        <v>0</v>
      </c>
      <c r="AF59" s="17">
        <f>本体!AH58</f>
        <v>0</v>
      </c>
      <c r="AG59" s="17">
        <f>本体!AI58</f>
        <v>0</v>
      </c>
      <c r="AH59" s="17">
        <f>本体!AJ58</f>
        <v>0</v>
      </c>
      <c r="AI59" s="17">
        <f>本体!AK58</f>
        <v>0</v>
      </c>
      <c r="AJ59" s="17">
        <f>本体!AL58</f>
        <v>0</v>
      </c>
      <c r="AK59" s="17">
        <f>本体!AM58</f>
        <v>0</v>
      </c>
      <c r="AL59" s="17">
        <f>本体!AN58</f>
        <v>0</v>
      </c>
      <c r="AM59" s="17">
        <f>本体!AO58</f>
        <v>0</v>
      </c>
      <c r="AN59" s="17">
        <f>本体!AP58</f>
        <v>0</v>
      </c>
      <c r="AO59" s="17">
        <f>本体!AQ58</f>
        <v>0</v>
      </c>
      <c r="AP59" s="17">
        <f>本体!AR58</f>
        <v>0</v>
      </c>
      <c r="AQ59" s="17">
        <f>本体!AS58</f>
        <v>0</v>
      </c>
      <c r="AR59" s="17">
        <f>本体!AT58</f>
        <v>0</v>
      </c>
      <c r="AS59" s="17">
        <f>本体!AU58</f>
        <v>0</v>
      </c>
      <c r="AT59" s="17">
        <f>本体!AV58</f>
        <v>0</v>
      </c>
      <c r="AU59" s="17">
        <f>本体!AW58</f>
        <v>0</v>
      </c>
      <c r="AV59" s="17">
        <f>本体!AX58</f>
        <v>0</v>
      </c>
      <c r="AW59" s="17">
        <f>本体!AY58</f>
        <v>0</v>
      </c>
      <c r="AX59" s="17">
        <f>本体!AZ58</f>
        <v>0</v>
      </c>
      <c r="AY59" s="17">
        <f>本体!BA58</f>
        <v>0</v>
      </c>
      <c r="AZ59" s="17">
        <f>本体!BB58</f>
        <v>0</v>
      </c>
      <c r="BA59" s="17">
        <f>本体!BC58</f>
        <v>0</v>
      </c>
      <c r="BB59" s="17">
        <f>本体!BD58</f>
        <v>0</v>
      </c>
      <c r="BC59" s="17">
        <f>本体!BE58</f>
        <v>0</v>
      </c>
      <c r="BD59" s="17">
        <f>本体!BF58</f>
        <v>0</v>
      </c>
      <c r="BE59" s="17">
        <f>本体!BG58</f>
        <v>0</v>
      </c>
      <c r="BF59" s="17">
        <f>本体!BH58</f>
        <v>0</v>
      </c>
      <c r="BG59" s="17" t="str">
        <f>本体!BI58</f>
        <v>何らかの条件を満たせば可能</v>
      </c>
      <c r="BH59" s="17">
        <f>本体!BJ58</f>
        <v>0</v>
      </c>
      <c r="BI59" s="17">
        <f>本体!BK58</f>
        <v>0</v>
      </c>
      <c r="BJ59" s="17">
        <f>本体!BL58</f>
        <v>0</v>
      </c>
      <c r="BK59" s="17">
        <f>本体!BM58</f>
        <v>0</v>
      </c>
      <c r="BL59" s="17">
        <f>本体!BN58</f>
        <v>0</v>
      </c>
      <c r="BM59" s="17">
        <f>本体!CE58</f>
        <v>0</v>
      </c>
      <c r="BN59" s="17">
        <f>本体!CB58</f>
        <v>0</v>
      </c>
      <c r="BO59" s="17">
        <f>本体!CC58</f>
        <v>0</v>
      </c>
      <c r="BP59" s="17">
        <f>本体!CD58</f>
        <v>0</v>
      </c>
      <c r="BQ59" s="17">
        <f>本体!BT58</f>
        <v>0</v>
      </c>
      <c r="BR59" s="17">
        <f>本体!BU58</f>
        <v>0</v>
      </c>
      <c r="BS59" s="17">
        <f>本体!BV58</f>
        <v>0</v>
      </c>
      <c r="BT59" s="17">
        <f>本体!BW58</f>
        <v>0</v>
      </c>
      <c r="BU59" s="17">
        <f>本体!BZ58</f>
        <v>0</v>
      </c>
      <c r="BV59" s="17">
        <f>本体!BS58</f>
        <v>0</v>
      </c>
      <c r="BW59" s="17">
        <f>本体!BO58</f>
        <v>0</v>
      </c>
      <c r="BX59" s="17">
        <f>本体!BP58</f>
        <v>0</v>
      </c>
      <c r="BY59" s="17">
        <f>本体!BQ58</f>
        <v>0</v>
      </c>
      <c r="BZ59" s="17">
        <f>本体!BX58</f>
        <v>0</v>
      </c>
      <c r="CA59" s="17">
        <f>本体!BY58</f>
        <v>0</v>
      </c>
      <c r="CB59" s="17">
        <f>本体!BR58</f>
        <v>0</v>
      </c>
      <c r="CC59" s="17">
        <f>本体!CA58</f>
        <v>0</v>
      </c>
      <c r="CD59" s="17" t="str">
        <f>本体!CG58</f>
        <v>総合分析実験センター　放射性同位元素利用部門</v>
      </c>
      <c r="CE59" s="17" t="str">
        <f>本体!CH58</f>
        <v>095-234-2421</v>
      </c>
      <c r="CF59" s="30" t="str">
        <f>本体!CI58</f>
        <v>ss5323@cc.saga-u.ac.jp</v>
      </c>
    </row>
    <row r="60" spans="2:84" ht="56.25">
      <c r="B60" s="29" t="str">
        <f>本体!C59</f>
        <v>京都医療科学大学</v>
      </c>
      <c r="C60" s="17" t="str">
        <f>本体!D59</f>
        <v>放射性同位元素実験室</v>
      </c>
      <c r="D60" s="17" t="str">
        <f>本体!E59</f>
        <v>https://www.kyoto-msc.jp/</v>
      </c>
      <c r="E60" s="17">
        <f>本体!G59</f>
        <v>0</v>
      </c>
      <c r="F60" s="17">
        <f>本体!H59</f>
        <v>0</v>
      </c>
      <c r="G60" s="17">
        <f>本体!I59</f>
        <v>0</v>
      </c>
      <c r="H60" s="17">
        <f>本体!J59</f>
        <v>0</v>
      </c>
      <c r="I60" s="17">
        <f>本体!K59</f>
        <v>0</v>
      </c>
      <c r="J60" s="17">
        <f>本体!L59</f>
        <v>0</v>
      </c>
      <c r="K60" s="17">
        <f>本体!M59</f>
        <v>0</v>
      </c>
      <c r="L60" s="17">
        <f>本体!N59</f>
        <v>0</v>
      </c>
      <c r="M60" s="17">
        <f>本体!O59</f>
        <v>0</v>
      </c>
      <c r="N60" s="17">
        <f>本体!P59</f>
        <v>0</v>
      </c>
      <c r="O60" s="17">
        <f>本体!Q59</f>
        <v>0</v>
      </c>
      <c r="P60" s="17">
        <f>本体!R59</f>
        <v>0</v>
      </c>
      <c r="Q60" s="17">
        <f>本体!S59</f>
        <v>0</v>
      </c>
      <c r="R60" s="17">
        <f>本体!T59</f>
        <v>0</v>
      </c>
      <c r="S60" s="17">
        <f>本体!U59</f>
        <v>0</v>
      </c>
      <c r="T60" s="17">
        <f>本体!V59</f>
        <v>0</v>
      </c>
      <c r="U60" s="17">
        <f>本体!W59</f>
        <v>0</v>
      </c>
      <c r="V60" s="17">
        <f>本体!X59</f>
        <v>0</v>
      </c>
      <c r="W60" s="17">
        <f>本体!Y59</f>
        <v>0</v>
      </c>
      <c r="X60" s="17">
        <f>本体!Z59</f>
        <v>0</v>
      </c>
      <c r="Y60" s="17">
        <f>本体!AA59</f>
        <v>0</v>
      </c>
      <c r="Z60" s="17">
        <f>本体!AB59</f>
        <v>0</v>
      </c>
      <c r="AA60" s="17">
        <f>本体!AC59</f>
        <v>0</v>
      </c>
      <c r="AB60" s="17">
        <f>本体!AD59</f>
        <v>0</v>
      </c>
      <c r="AC60" s="17">
        <f>本体!AE59</f>
        <v>0</v>
      </c>
      <c r="AD60" s="17">
        <f>本体!AF59</f>
        <v>0</v>
      </c>
      <c r="AE60" s="17">
        <f>本体!AG59</f>
        <v>0</v>
      </c>
      <c r="AF60" s="17">
        <f>本体!AH59</f>
        <v>0</v>
      </c>
      <c r="AG60" s="17">
        <f>本体!AI59</f>
        <v>0</v>
      </c>
      <c r="AH60" s="17">
        <f>本体!AJ59</f>
        <v>0</v>
      </c>
      <c r="AI60" s="17">
        <f>本体!AK59</f>
        <v>0</v>
      </c>
      <c r="AJ60" s="17">
        <f>本体!AL59</f>
        <v>0</v>
      </c>
      <c r="AK60" s="17">
        <f>本体!AM59</f>
        <v>0</v>
      </c>
      <c r="AL60" s="17">
        <f>本体!AN59</f>
        <v>0</v>
      </c>
      <c r="AM60" s="17">
        <f>本体!AO59</f>
        <v>0</v>
      </c>
      <c r="AN60" s="17">
        <f>本体!AP59</f>
        <v>0</v>
      </c>
      <c r="AO60" s="17">
        <f>本体!AQ59</f>
        <v>0</v>
      </c>
      <c r="AP60" s="17">
        <f>本体!AR59</f>
        <v>0</v>
      </c>
      <c r="AQ60" s="17">
        <f>本体!AS59</f>
        <v>0</v>
      </c>
      <c r="AR60" s="17">
        <f>本体!AT59</f>
        <v>0</v>
      </c>
      <c r="AS60" s="17">
        <f>本体!AU59</f>
        <v>0</v>
      </c>
      <c r="AT60" s="17">
        <f>本体!AV59</f>
        <v>0</v>
      </c>
      <c r="AU60" s="17">
        <f>本体!AW59</f>
        <v>0</v>
      </c>
      <c r="AV60" s="17">
        <f>本体!AX59</f>
        <v>0</v>
      </c>
      <c r="AW60" s="17">
        <f>本体!AY59</f>
        <v>0</v>
      </c>
      <c r="AX60" s="17">
        <f>本体!AZ59</f>
        <v>0</v>
      </c>
      <c r="AY60" s="17">
        <f>本体!BA59</f>
        <v>0</v>
      </c>
      <c r="AZ60" s="17">
        <f>本体!BB59</f>
        <v>0</v>
      </c>
      <c r="BA60" s="17">
        <f>本体!BC59</f>
        <v>0</v>
      </c>
      <c r="BB60" s="17">
        <f>本体!BD59</f>
        <v>0</v>
      </c>
      <c r="BC60" s="17">
        <f>本体!BE59</f>
        <v>0</v>
      </c>
      <c r="BD60" s="17">
        <f>本体!BF59</f>
        <v>0</v>
      </c>
      <c r="BE60" s="17">
        <f>本体!BG59</f>
        <v>0</v>
      </c>
      <c r="BF60" s="17">
        <f>本体!BH59</f>
        <v>0</v>
      </c>
      <c r="BG60" s="17" t="str">
        <f>本体!BI59</f>
        <v>何らかの条件を満たせば可能</v>
      </c>
      <c r="BH60" s="17" t="str">
        <f>本体!BJ59</f>
        <v>本学教員との共同研究であれば可能</v>
      </c>
      <c r="BI60" s="17">
        <f>本体!BK59</f>
        <v>0</v>
      </c>
      <c r="BJ60" s="17">
        <f>本体!BL59</f>
        <v>0</v>
      </c>
      <c r="BK60" s="17">
        <f>本体!BM59</f>
        <v>0</v>
      </c>
      <c r="BL60" s="17">
        <f>本体!BN59</f>
        <v>0</v>
      </c>
      <c r="BM60" s="17">
        <f>本体!CE59</f>
        <v>0</v>
      </c>
      <c r="BN60" s="17">
        <f>本体!CB59</f>
        <v>0</v>
      </c>
      <c r="BO60" s="17">
        <f>本体!CC59</f>
        <v>0</v>
      </c>
      <c r="BP60" s="17">
        <f>本体!CD59</f>
        <v>0</v>
      </c>
      <c r="BQ60" s="17">
        <f>本体!BT59</f>
        <v>0</v>
      </c>
      <c r="BR60" s="17">
        <f>本体!BU59</f>
        <v>0</v>
      </c>
      <c r="BS60" s="17">
        <f>本体!BV59</f>
        <v>0</v>
      </c>
      <c r="BT60" s="17">
        <f>本体!BW59</f>
        <v>0</v>
      </c>
      <c r="BU60" s="17">
        <f>本体!BZ59</f>
        <v>0</v>
      </c>
      <c r="BV60" s="17">
        <f>本体!BS59</f>
        <v>0</v>
      </c>
      <c r="BW60" s="17">
        <f>本体!BO59</f>
        <v>0</v>
      </c>
      <c r="BX60" s="17">
        <f>本体!BP59</f>
        <v>0</v>
      </c>
      <c r="BY60" s="17">
        <f>本体!BQ59</f>
        <v>0</v>
      </c>
      <c r="BZ60" s="17">
        <f>本体!BX59</f>
        <v>0</v>
      </c>
      <c r="CA60" s="17">
        <f>本体!BY59</f>
        <v>0</v>
      </c>
      <c r="CB60" s="17">
        <f>本体!BR59</f>
        <v>0</v>
      </c>
      <c r="CC60" s="17">
        <f>本体!CA59</f>
        <v>0</v>
      </c>
      <c r="CD60" s="17" t="str">
        <f>本体!CG59</f>
        <v>放射線安全委員会</v>
      </c>
      <c r="CE60" s="17" t="str">
        <f>本体!CH59</f>
        <v>077-163-0066</v>
      </c>
      <c r="CF60" s="30" t="str">
        <f>本体!CI59</f>
        <v>com-safe@ml.kyoto-msc.jp</v>
      </c>
    </row>
    <row r="61" spans="2:84" ht="225">
      <c r="B61" s="29" t="str">
        <f>本体!C60</f>
        <v>自治医科大学</v>
      </c>
      <c r="C61" s="17" t="str">
        <f>本体!D60</f>
        <v>RIセンター</v>
      </c>
      <c r="D61" s="17" t="str">
        <f>本体!E60</f>
        <v>http://www.jichi.ac.jp/medicine/department/ri/</v>
      </c>
      <c r="E61" s="17" t="str">
        <f>本体!G60</f>
        <v>基礎医学;臨床医学</v>
      </c>
      <c r="F61" s="17" t="str">
        <f>本体!H60</f>
        <v>医学・薬学利用</v>
      </c>
      <c r="G61" s="17" t="str">
        <f>本体!I60</f>
        <v>細胞実験;動物実験</v>
      </c>
      <c r="H61" s="17" t="str">
        <f>本体!J60</f>
        <v>100-1GBq</v>
      </c>
      <c r="I61" s="17">
        <f>本体!K60</f>
        <v>0</v>
      </c>
      <c r="J61" s="17" t="str">
        <f>本体!L60</f>
        <v>10-100MBq</v>
      </c>
      <c r="K61" s="17">
        <f>本体!M60</f>
        <v>0</v>
      </c>
      <c r="L61" s="17">
        <f>本体!N60</f>
        <v>0</v>
      </c>
      <c r="M61" s="17" t="str">
        <f>本体!O60</f>
        <v>1-10MBq</v>
      </c>
      <c r="N61" s="17" t="str">
        <f>本体!P60</f>
        <v>10-100MBq</v>
      </c>
      <c r="O61" s="17" t="str">
        <f>本体!Q60</f>
        <v>10-100MBq</v>
      </c>
      <c r="P61" s="17" t="str">
        <f>本体!R60</f>
        <v>10-100MBq</v>
      </c>
      <c r="Q61" s="17" t="str">
        <f>本体!S60</f>
        <v>1-10MBq</v>
      </c>
      <c r="R61" s="17" t="str">
        <f>本体!T60</f>
        <v>1-10MBq</v>
      </c>
      <c r="S61" s="17" t="str">
        <f>本体!U60</f>
        <v>1-10MBq</v>
      </c>
      <c r="T61" s="17" t="str">
        <f>本体!V60</f>
        <v>1-10MBq</v>
      </c>
      <c r="U61" s="17">
        <f>本体!W60</f>
        <v>0</v>
      </c>
      <c r="V61" s="17">
        <f>本体!X60</f>
        <v>0</v>
      </c>
      <c r="W61" s="17">
        <f>本体!Y60</f>
        <v>0</v>
      </c>
      <c r="X61" s="17">
        <f>本体!Z60</f>
        <v>0</v>
      </c>
      <c r="Y61" s="17">
        <f>本体!AA60</f>
        <v>0</v>
      </c>
      <c r="Z61" s="17">
        <f>本体!AB60</f>
        <v>0</v>
      </c>
      <c r="AA61" s="17">
        <f>本体!AC60</f>
        <v>0</v>
      </c>
      <c r="AB61" s="17">
        <f>本体!AD60</f>
        <v>0</v>
      </c>
      <c r="AC61" s="17">
        <f>本体!AE60</f>
        <v>0</v>
      </c>
      <c r="AD61" s="17">
        <f>本体!AF60</f>
        <v>0</v>
      </c>
      <c r="AE61" s="17">
        <f>本体!AG60</f>
        <v>0</v>
      </c>
      <c r="AF61" s="17">
        <f>本体!AH60</f>
        <v>0</v>
      </c>
      <c r="AG61" s="17">
        <f>本体!AI60</f>
        <v>0</v>
      </c>
      <c r="AH61" s="17">
        <f>本体!AJ60</f>
        <v>0</v>
      </c>
      <c r="AI61" s="17" t="str">
        <f>本体!AK60</f>
        <v>10-100MBq</v>
      </c>
      <c r="AJ61" s="17" t="str">
        <f>本体!AL60</f>
        <v>1-10MBq</v>
      </c>
      <c r="AK61" s="17">
        <f>本体!AM60</f>
        <v>0</v>
      </c>
      <c r="AL61" s="17" t="str">
        <f>本体!AN60</f>
        <v>1-10MBq</v>
      </c>
      <c r="AM61" s="17">
        <f>本体!AO60</f>
        <v>0</v>
      </c>
      <c r="AN61" s="17">
        <f>本体!AP60</f>
        <v>0</v>
      </c>
      <c r="AO61" s="17">
        <f>本体!AQ60</f>
        <v>0</v>
      </c>
      <c r="AP61" s="17">
        <f>本体!AR60</f>
        <v>0</v>
      </c>
      <c r="AQ61" s="17">
        <f>本体!AS60</f>
        <v>0</v>
      </c>
      <c r="AR61" s="17">
        <f>本体!AT60</f>
        <v>0</v>
      </c>
      <c r="AS61" s="17">
        <f>本体!AU60</f>
        <v>0</v>
      </c>
      <c r="AT61" s="17">
        <f>本体!AV60</f>
        <v>0</v>
      </c>
      <c r="AU61" s="17">
        <f>本体!AW60</f>
        <v>0</v>
      </c>
      <c r="AV61" s="17">
        <f>本体!AX60</f>
        <v>0</v>
      </c>
      <c r="AW61" s="17" t="str">
        <f>本体!AY60</f>
        <v>Rb-88 1-10MBq、Cd-109 1-10MBq</v>
      </c>
      <c r="AX61" s="17" t="str">
        <f>本体!AZ60</f>
        <v>β線用計測装置（スペクトロメータ含む）;γ線用計測装置（スペクトロメータ含む）</v>
      </c>
      <c r="AY61" s="17" t="str">
        <f>本体!BA60</f>
        <v>LSC-7400　2014年3月</v>
      </c>
      <c r="AZ61" s="17" t="str">
        <f>本体!BB60</f>
        <v>Top Count NXT　2009年12月
Hidex Sense Beta　2023年2月</v>
      </c>
      <c r="BA61" s="17" t="str">
        <f>本体!BC60</f>
        <v>AccuFREXγ7001　2006年2月、AccuFREXγ7010　2014年3月、AccuFLEXγ7000　2014年3月</v>
      </c>
      <c r="BB61" s="17" t="str">
        <f>本体!BD60</f>
        <v>Amersham Typhoon Scanner5　2020年2月</v>
      </c>
      <c r="BC61" s="17">
        <f>本体!BE60</f>
        <v>0</v>
      </c>
      <c r="BD61" s="17">
        <f>本体!BF60</f>
        <v>0</v>
      </c>
      <c r="BE61" s="17">
        <f>本体!BG60</f>
        <v>0</v>
      </c>
      <c r="BF61" s="17" t="str">
        <f>本体!BH60</f>
        <v>X線照射装置;顕微鏡（蛍光実体顕微鏡等）;細胞培養装置;CO2インキュベータ、高速冷却遠心器、自動現像機（FMP-100)、Cs-137ガンマ線照射装置</v>
      </c>
      <c r="BG61" s="17" t="str">
        <f>本体!BI60</f>
        <v>何らかの条件を満たせば可能</v>
      </c>
      <c r="BH61" s="17" t="str">
        <f>本体!BJ60</f>
        <v>何らかの学内身分が必要</v>
      </c>
      <c r="BI61" s="17" t="str">
        <f>本体!BK60</f>
        <v>まずはメール（及び電話）で問合せから</v>
      </c>
      <c r="BJ61" s="17" t="str">
        <f>本体!BL60</f>
        <v>受け入れる際は従事者登録が必須（過去の被ばく記録がある場合、所属施設から記録を取り寄せる必要有）</v>
      </c>
      <c r="BK61" s="17" t="str">
        <f>本体!BM60</f>
        <v>受け入れ先の施設で新たに個人被ばく線量計を用意し管理する</v>
      </c>
      <c r="BL61" s="17" t="str">
        <f>本体!BN60</f>
        <v>自身の所属・雇用元等で事前に受診することが必要（検診記録の提出が必須）</v>
      </c>
      <c r="BM61" s="17" t="str">
        <f>本体!CE60</f>
        <v>年2回　4月と10月</v>
      </c>
      <c r="BN61" s="17" t="str">
        <f>本体!CB60</f>
        <v>学外で教育訓練を受講している場合、その内容に問題が無ければ予防規程等の一部を除き、受講を免除する。</v>
      </c>
      <c r="BO61" s="17" t="str">
        <f>本体!CC60</f>
        <v>全て対面</v>
      </c>
      <c r="BP61" s="17" t="str">
        <f>本体!CD60</f>
        <v>随時</v>
      </c>
      <c r="BQ61" s="17" t="str">
        <f>本体!BT60</f>
        <v>〇</v>
      </c>
      <c r="BR61" s="17" t="str">
        <f>本体!BU60</f>
        <v>〇</v>
      </c>
      <c r="BS61" s="17" t="str">
        <f>本体!BV60</f>
        <v>〇</v>
      </c>
      <c r="BT61" s="17" t="str">
        <f>本体!BW60</f>
        <v>×</v>
      </c>
      <c r="BU61" s="17" t="str">
        <f>本体!BZ60</f>
        <v>×</v>
      </c>
      <c r="BV61" s="17" t="str">
        <f>本体!BS60</f>
        <v>放射線安全管理スタッフ</v>
      </c>
      <c r="BW61" s="17">
        <f>本体!BO60</f>
        <v>0</v>
      </c>
      <c r="BX61" s="17" t="str">
        <f>本体!BP60</f>
        <v>講座登録費8万円、その他使用実績に基づき～37万円</v>
      </c>
      <c r="BY61" s="17">
        <f>本体!BQ60</f>
        <v>0</v>
      </c>
      <c r="BZ61" s="17" t="str">
        <f>本体!BX60</f>
        <v>×</v>
      </c>
      <c r="CA61" s="17" t="str">
        <f>本体!BY60</f>
        <v>×</v>
      </c>
      <c r="CB61" s="17" t="str">
        <f>本体!BR60</f>
        <v>24時間</v>
      </c>
      <c r="CC61" s="17" t="str">
        <f>本体!CA60</f>
        <v>×</v>
      </c>
      <c r="CD61" s="17" t="str">
        <f>本体!CG60</f>
        <v>RIセンター</v>
      </c>
      <c r="CE61" s="17" t="str">
        <f>本体!CH60</f>
        <v>028-558-7062</v>
      </c>
      <c r="CF61" s="30" t="str">
        <f>本体!CI60</f>
        <v>ricenter@jichi.ac.jp</v>
      </c>
    </row>
    <row r="62" spans="2:84" ht="187.5">
      <c r="B62" s="29" t="str">
        <f>本体!C61</f>
        <v>琉球大学</v>
      </c>
      <c r="C62" s="17" t="str">
        <f>本体!D61</f>
        <v>琉球大学研究基盤センターRI施設</v>
      </c>
      <c r="D62" s="17" t="str">
        <f>本体!E61</f>
        <v>http://irc1.lab.u-ryukyu.ac.jp/</v>
      </c>
      <c r="E62" s="17" t="str">
        <f>本体!G61</f>
        <v>生物科学;環境化学</v>
      </c>
      <c r="F62" s="17" t="str">
        <f>本体!H61</f>
        <v>生物学・農学利用;化学利用;物性利用</v>
      </c>
      <c r="G62" s="17" t="str">
        <f>本体!I61</f>
        <v>細胞実験;化学実験</v>
      </c>
      <c r="H62" s="17" t="str">
        <f>本体!J61</f>
        <v>100-1GBq</v>
      </c>
      <c r="I62" s="17">
        <f>本体!K61</f>
        <v>0</v>
      </c>
      <c r="J62" s="17" t="str">
        <f>本体!L61</f>
        <v>10-100MBq</v>
      </c>
      <c r="K62" s="17">
        <f>本体!M61</f>
        <v>0</v>
      </c>
      <c r="L62" s="17">
        <f>本体!N61</f>
        <v>0</v>
      </c>
      <c r="M62" s="17">
        <f>本体!O61</f>
        <v>0</v>
      </c>
      <c r="N62" s="17" t="str">
        <f>本体!P61</f>
        <v>10-100MBq</v>
      </c>
      <c r="O62" s="17" t="str">
        <f>本体!Q61</f>
        <v>10-100MBq</v>
      </c>
      <c r="P62" s="17" t="str">
        <f>本体!R61</f>
        <v>10-100MBq</v>
      </c>
      <c r="Q62" s="17">
        <f>本体!S61</f>
        <v>0</v>
      </c>
      <c r="R62" s="17" t="str">
        <f>本体!T61</f>
        <v>1-10MBq</v>
      </c>
      <c r="S62" s="17" t="str">
        <f>本体!U61</f>
        <v>1-10MBq</v>
      </c>
      <c r="T62" s="17">
        <f>本体!V61</f>
        <v>0</v>
      </c>
      <c r="U62" s="17">
        <f>本体!W61</f>
        <v>0</v>
      </c>
      <c r="V62" s="17">
        <f>本体!X61</f>
        <v>0</v>
      </c>
      <c r="W62" s="17">
        <f>本体!Y61</f>
        <v>0</v>
      </c>
      <c r="X62" s="17">
        <f>本体!Z61</f>
        <v>0</v>
      </c>
      <c r="Y62" s="17">
        <f>本体!AA61</f>
        <v>0</v>
      </c>
      <c r="Z62" s="17">
        <f>本体!AB61</f>
        <v>0</v>
      </c>
      <c r="AA62" s="17">
        <f>本体!AC61</f>
        <v>0</v>
      </c>
      <c r="AB62" s="17">
        <f>本体!AD61</f>
        <v>0</v>
      </c>
      <c r="AC62" s="17">
        <f>本体!AE61</f>
        <v>0</v>
      </c>
      <c r="AD62" s="17">
        <f>本体!AF61</f>
        <v>0</v>
      </c>
      <c r="AE62" s="17">
        <f>本体!AG61</f>
        <v>0</v>
      </c>
      <c r="AF62" s="17">
        <f>本体!AH61</f>
        <v>0</v>
      </c>
      <c r="AG62" s="17">
        <f>本体!AI61</f>
        <v>0</v>
      </c>
      <c r="AH62" s="17">
        <f>本体!AJ61</f>
        <v>0</v>
      </c>
      <c r="AI62" s="17">
        <f>本体!AK61</f>
        <v>0</v>
      </c>
      <c r="AJ62" s="17">
        <f>本体!AL61</f>
        <v>0</v>
      </c>
      <c r="AK62" s="17">
        <f>本体!AM61</f>
        <v>0</v>
      </c>
      <c r="AL62" s="17" t="str">
        <f>本体!AN61</f>
        <v>1-10MBq</v>
      </c>
      <c r="AM62" s="17">
        <f>本体!AO61</f>
        <v>0</v>
      </c>
      <c r="AN62" s="17">
        <f>本体!AP61</f>
        <v>0</v>
      </c>
      <c r="AO62" s="17">
        <f>本体!AQ61</f>
        <v>0</v>
      </c>
      <c r="AP62" s="17">
        <f>本体!AR61</f>
        <v>0</v>
      </c>
      <c r="AQ62" s="17" t="str">
        <f>本体!AS61</f>
        <v>1MBq以下</v>
      </c>
      <c r="AR62" s="17">
        <f>本体!AT61</f>
        <v>0</v>
      </c>
      <c r="AS62" s="17">
        <f>本体!AU61</f>
        <v>0</v>
      </c>
      <c r="AT62" s="17">
        <f>本体!AV61</f>
        <v>0</v>
      </c>
      <c r="AU62" s="17">
        <f>本体!AW61</f>
        <v>0</v>
      </c>
      <c r="AV62" s="17">
        <f>本体!AX61</f>
        <v>0</v>
      </c>
      <c r="AW62" s="17">
        <f>本体!AY61</f>
        <v>0</v>
      </c>
      <c r="AX62" s="17" t="str">
        <f>本体!AZ61</f>
        <v>α線用計測装置（スペクトロメータ含む）;β線用計測装置（スペクトロメータ含む）;γ線用計測装置（スペクトロメータ含む）</v>
      </c>
      <c r="AY62" s="17" t="str">
        <f>本体!BA61</f>
        <v>アロカLC6101　2000年1月購入</v>
      </c>
      <c r="AZ62" s="17">
        <f>本体!BB61</f>
        <v>0</v>
      </c>
      <c r="BA62" s="17">
        <f>本体!BC61</f>
        <v>0</v>
      </c>
      <c r="BB62" s="17" t="str">
        <f>本体!BD61</f>
        <v>FLA9500　2012年12月購入</v>
      </c>
      <c r="BC62" s="17">
        <f>本体!BE61</f>
        <v>0</v>
      </c>
      <c r="BD62" s="17">
        <f>本体!BF61</f>
        <v>0</v>
      </c>
      <c r="BE62" s="17">
        <f>本体!BG61</f>
        <v>0</v>
      </c>
      <c r="BF62" s="17" t="str">
        <f>本体!BH61</f>
        <v>捕集装置（ダストサンプラー、捕集装置等）;分光光度計（吸光・蛍光・赤外分光光度計等）</v>
      </c>
      <c r="BG62" s="17" t="str">
        <f>本体!BI61</f>
        <v>不可</v>
      </c>
      <c r="BH62" s="17">
        <f>本体!BJ61</f>
        <v>0</v>
      </c>
      <c r="BI62" s="17">
        <f>本体!BK61</f>
        <v>0</v>
      </c>
      <c r="BJ62" s="17">
        <f>本体!BL61</f>
        <v>0</v>
      </c>
      <c r="BK62" s="17">
        <f>本体!BM61</f>
        <v>0</v>
      </c>
      <c r="BL62" s="17">
        <f>本体!BN61</f>
        <v>0</v>
      </c>
      <c r="BM62" s="17" t="str">
        <f>本体!CE61</f>
        <v>年2回、6月と12月</v>
      </c>
      <c r="BN62" s="17" t="str">
        <f>本体!CB61</f>
        <v>学外で教育訓練を受講している場合、その内容に問題が無ければ予防規程等の一部を除き、受講を免除する。</v>
      </c>
      <c r="BO62" s="17" t="str">
        <f>本体!CC61</f>
        <v>項目によって、対面とeラーニングを併用</v>
      </c>
      <c r="BP62" s="17" t="str">
        <f>本体!CD61</f>
        <v>５～7月</v>
      </c>
      <c r="BQ62" s="17" t="str">
        <f>本体!BT61</f>
        <v>×</v>
      </c>
      <c r="BR62" s="17" t="str">
        <f>本体!BU61</f>
        <v>×</v>
      </c>
      <c r="BS62" s="17" t="str">
        <f>本体!BV61</f>
        <v>×</v>
      </c>
      <c r="BT62" s="17" t="str">
        <f>本体!BW61</f>
        <v>×</v>
      </c>
      <c r="BU62" s="17" t="str">
        <f>本体!BZ61</f>
        <v>×</v>
      </c>
      <c r="BV62" s="17" t="str">
        <f>本体!BS61</f>
        <v>放射線安全管理スタッフ</v>
      </c>
      <c r="BW62" s="17" t="str">
        <f>本体!BO61</f>
        <v>施設利用費200円/日、ガラスバッジ利用料金400円/月、その他消耗品等実費</v>
      </c>
      <c r="BX62" s="17">
        <f>本体!BP61</f>
        <v>0</v>
      </c>
      <c r="BY62" s="17">
        <f>本体!BQ61</f>
        <v>0</v>
      </c>
      <c r="BZ62" s="17" t="str">
        <f>本体!BX61</f>
        <v>△（応相談）</v>
      </c>
      <c r="CA62" s="17" t="str">
        <f>本体!BY61</f>
        <v>×</v>
      </c>
      <c r="CB62" s="17" t="str">
        <f>本体!BR61</f>
        <v>平日の9：00から17：00、それ以外の場合は要相談</v>
      </c>
      <c r="CC62" s="17" t="str">
        <f>本体!CA61</f>
        <v>×</v>
      </c>
      <c r="CD62" s="17" t="str">
        <f>本体!CG61</f>
        <v>研究基盤センター</v>
      </c>
      <c r="CE62" s="17" t="str">
        <f>本体!CH61</f>
        <v>098-895-8951</v>
      </c>
      <c r="CF62" s="30" t="str">
        <f>本体!CI61</f>
        <v>irc@lab.u-ryukyu.ac.jp</v>
      </c>
    </row>
    <row r="63" spans="2:84" ht="168.75">
      <c r="B63" s="29" t="str">
        <f>本体!C62</f>
        <v>高知大学</v>
      </c>
      <c r="C63" s="17" t="str">
        <f>本体!D62</f>
        <v>遺伝子実験施設</v>
      </c>
      <c r="D63" s="17" t="str">
        <f>本体!E62</f>
        <v>http://www.rimg.kochi-u.ac.jp/jge.html</v>
      </c>
      <c r="E63" s="17" t="str">
        <f>本体!G62</f>
        <v>放射線化学;生物科学;基礎生物学;農学</v>
      </c>
      <c r="F63" s="17" t="str">
        <f>本体!H62</f>
        <v>生物学・農学利用</v>
      </c>
      <c r="G63" s="17" t="str">
        <f>本体!I62</f>
        <v>細胞実験;化学実験</v>
      </c>
      <c r="H63" s="17" t="str">
        <f>本体!J62</f>
        <v>100-1GBq</v>
      </c>
      <c r="I63" s="17">
        <f>本体!K62</f>
        <v>0</v>
      </c>
      <c r="J63" s="17" t="str">
        <f>本体!L62</f>
        <v>10-100MBq</v>
      </c>
      <c r="K63" s="17">
        <f>本体!M62</f>
        <v>0</v>
      </c>
      <c r="L63" s="17">
        <f>本体!N62</f>
        <v>0</v>
      </c>
      <c r="M63" s="17">
        <f>本体!O62</f>
        <v>0</v>
      </c>
      <c r="N63" s="17" t="str">
        <f>本体!P62</f>
        <v>10-100MBq</v>
      </c>
      <c r="O63" s="17" t="str">
        <f>本体!Q62</f>
        <v>10-100MBq</v>
      </c>
      <c r="P63" s="17" t="str">
        <f>本体!R62</f>
        <v>10-100MBq</v>
      </c>
      <c r="Q63" s="17">
        <f>本体!S62</f>
        <v>0</v>
      </c>
      <c r="R63" s="17" t="str">
        <f>本体!T62</f>
        <v>10-100MBq</v>
      </c>
      <c r="S63" s="17">
        <f>本体!U62</f>
        <v>0</v>
      </c>
      <c r="T63" s="17" t="str">
        <f>本体!V62</f>
        <v>1-10MBq</v>
      </c>
      <c r="U63" s="17">
        <f>本体!W62</f>
        <v>0</v>
      </c>
      <c r="V63" s="17" t="str">
        <f>本体!X62</f>
        <v>1-10MBq</v>
      </c>
      <c r="W63" s="17">
        <f>本体!Y62</f>
        <v>0</v>
      </c>
      <c r="X63" s="17" t="str">
        <f>本体!Z62</f>
        <v>1-10MBq</v>
      </c>
      <c r="Y63" s="17">
        <f>本体!AA62</f>
        <v>0</v>
      </c>
      <c r="Z63" s="17">
        <f>本体!AB62</f>
        <v>0</v>
      </c>
      <c r="AA63" s="17">
        <f>本体!AC62</f>
        <v>0</v>
      </c>
      <c r="AB63" s="17">
        <f>本体!AD62</f>
        <v>0</v>
      </c>
      <c r="AC63" s="17">
        <f>本体!AE62</f>
        <v>0</v>
      </c>
      <c r="AD63" s="17">
        <f>本体!AF62</f>
        <v>0</v>
      </c>
      <c r="AE63" s="17">
        <f>本体!AG62</f>
        <v>0</v>
      </c>
      <c r="AF63" s="17">
        <f>本体!AH62</f>
        <v>0</v>
      </c>
      <c r="AG63" s="17">
        <f>本体!AI62</f>
        <v>0</v>
      </c>
      <c r="AH63" s="17">
        <f>本体!AJ62</f>
        <v>0</v>
      </c>
      <c r="AI63" s="17" t="str">
        <f>本体!AK62</f>
        <v>10-100MBq</v>
      </c>
      <c r="AJ63" s="17">
        <f>本体!AL62</f>
        <v>0</v>
      </c>
      <c r="AK63" s="17">
        <f>本体!AM62</f>
        <v>0</v>
      </c>
      <c r="AL63" s="17">
        <f>本体!AN62</f>
        <v>0</v>
      </c>
      <c r="AM63" s="17">
        <f>本体!AO62</f>
        <v>0</v>
      </c>
      <c r="AN63" s="17">
        <f>本体!AP62</f>
        <v>0</v>
      </c>
      <c r="AO63" s="17">
        <f>本体!AQ62</f>
        <v>0</v>
      </c>
      <c r="AP63" s="17">
        <f>本体!AR62</f>
        <v>0</v>
      </c>
      <c r="AQ63" s="17">
        <f>本体!AS62</f>
        <v>0</v>
      </c>
      <c r="AR63" s="17">
        <f>本体!AT62</f>
        <v>0</v>
      </c>
      <c r="AS63" s="17">
        <f>本体!AU62</f>
        <v>0</v>
      </c>
      <c r="AT63" s="17">
        <f>本体!AV62</f>
        <v>0</v>
      </c>
      <c r="AU63" s="17">
        <f>本体!AW62</f>
        <v>0</v>
      </c>
      <c r="AV63" s="17">
        <f>本体!AX62</f>
        <v>0</v>
      </c>
      <c r="AW63" s="17">
        <f>本体!AY62</f>
        <v>0</v>
      </c>
      <c r="AX63" s="17">
        <f>本体!AZ62</f>
        <v>0</v>
      </c>
      <c r="AY63" s="17" t="str">
        <f>本体!BA62</f>
        <v>BECKMAN LS6500 1995年</v>
      </c>
      <c r="AZ63" s="17">
        <f>本体!BB62</f>
        <v>0</v>
      </c>
      <c r="BA63" s="17">
        <f>本体!BC62</f>
        <v>0</v>
      </c>
      <c r="BB63" s="17">
        <f>本体!BD62</f>
        <v>0</v>
      </c>
      <c r="BC63" s="17">
        <f>本体!BE62</f>
        <v>0</v>
      </c>
      <c r="BD63" s="17">
        <f>本体!BF62</f>
        <v>0</v>
      </c>
      <c r="BE63" s="17">
        <f>本体!BG62</f>
        <v>0</v>
      </c>
      <c r="BF63" s="17" t="str">
        <f>本体!BH62</f>
        <v>分光光度計（吸光・蛍光・赤外分光光度計等）</v>
      </c>
      <c r="BG63" s="17" t="str">
        <f>本体!BI62</f>
        <v>何らかの条件を満たせば可能</v>
      </c>
      <c r="BH63" s="17" t="str">
        <f>本体!BJ62</f>
        <v>大学間の相互利用協定があれば可能</v>
      </c>
      <c r="BI63" s="17" t="str">
        <f>本体!BK62</f>
        <v>まずはメール（及び電話）で問合せから</v>
      </c>
      <c r="BJ63" s="17" t="str">
        <f>本体!BL62</f>
        <v>受け入れる際は従事者登録が必須（過去の被ばく記録がある場合、所属施設から記録を取り寄せる必要有）</v>
      </c>
      <c r="BK63" s="17" t="str">
        <f>本体!BM62</f>
        <v>利用者の所属元の個人被ばく線量計（ポケット線量計などの直読式）を持参し管理する</v>
      </c>
      <c r="BL63" s="17" t="str">
        <f>本体!BN62</f>
        <v>自身の所属・雇用元等で事前に受診することが必要（検診記録の提出が必須）</v>
      </c>
      <c r="BM63" s="17" t="str">
        <f>本体!CE62</f>
        <v>年2回、4月と10月、開催時期以外にも相談可</v>
      </c>
      <c r="BN63" s="17" t="str">
        <f>本体!CB62</f>
        <v>学外で教育訓練を受講している場合、その内容に問題が無ければ予防規程等の一部を除き、受講を免除する。</v>
      </c>
      <c r="BO63" s="17" t="str">
        <f>本体!CC62</f>
        <v>項目によって、対面とeラーニングを併用</v>
      </c>
      <c r="BP63" s="17" t="str">
        <f>本体!CD62</f>
        <v>随時</v>
      </c>
      <c r="BQ63" s="17" t="str">
        <f>本体!BT62</f>
        <v>△（応相談）</v>
      </c>
      <c r="BR63" s="17" t="str">
        <f>本体!BU62</f>
        <v>△（応相談）</v>
      </c>
      <c r="BS63" s="17" t="str">
        <f>本体!BV62</f>
        <v>〇</v>
      </c>
      <c r="BT63" s="17" t="str">
        <f>本体!BW62</f>
        <v>×</v>
      </c>
      <c r="BU63" s="17" t="str">
        <f>本体!BZ62</f>
        <v>×</v>
      </c>
      <c r="BV63" s="17">
        <f>本体!BS62</f>
        <v>0</v>
      </c>
      <c r="BW63" s="17">
        <f>本体!BO62</f>
        <v>0</v>
      </c>
      <c r="BX63" s="17" t="str">
        <f>本体!BP62</f>
        <v>無料（消耗品などは利用者負担）</v>
      </c>
      <c r="BY63" s="17" t="str">
        <f>本体!BQ62</f>
        <v>要相談</v>
      </c>
      <c r="BZ63" s="17" t="str">
        <f>本体!BX62</f>
        <v>×</v>
      </c>
      <c r="CA63" s="17" t="str">
        <f>本体!BY62</f>
        <v>×</v>
      </c>
      <c r="CB63" s="17" t="str">
        <f>本体!BR62</f>
        <v>平日の9：00から17：00、それ以外の場合は要相談</v>
      </c>
      <c r="CC63" s="17" t="str">
        <f>本体!CA62</f>
        <v>〇</v>
      </c>
      <c r="CD63" s="17" t="str">
        <f>本体!CG62</f>
        <v>総合研究センター</v>
      </c>
      <c r="CE63" s="17" t="str">
        <f>本体!CH62</f>
        <v>088-864-5213</v>
      </c>
      <c r="CF63" s="30" t="str">
        <f>本体!CI62</f>
        <v>kouheio@kochi-u.ac.jp</v>
      </c>
    </row>
    <row r="64" spans="2:84" ht="168.75">
      <c r="B64" s="29" t="str">
        <f>本体!C63</f>
        <v>高知大学</v>
      </c>
      <c r="C64" s="17" t="str">
        <f>本体!D63</f>
        <v>ＲＩ実験施設</v>
      </c>
      <c r="D64" s="17" t="str">
        <f>本体!E63</f>
        <v>http://www.kochi-u.ac.jp/kms/ct_mrc/facility/</v>
      </c>
      <c r="E64" s="17" t="str">
        <f>本体!G63</f>
        <v>基礎医学</v>
      </c>
      <c r="F64" s="17" t="str">
        <f>本体!H63</f>
        <v>医学・薬学利用</v>
      </c>
      <c r="G64" s="17" t="str">
        <f>本体!I63</f>
        <v>細胞実験</v>
      </c>
      <c r="H64" s="17" t="str">
        <f>本体!J63</f>
        <v>100-1GBq</v>
      </c>
      <c r="I64" s="17">
        <f>本体!K63</f>
        <v>0</v>
      </c>
      <c r="J64" s="17" t="str">
        <f>本体!L63</f>
        <v>100-1GBq</v>
      </c>
      <c r="K64" s="17">
        <f>本体!M63</f>
        <v>0</v>
      </c>
      <c r="L64" s="17">
        <f>本体!N63</f>
        <v>0</v>
      </c>
      <c r="M64" s="17">
        <f>本体!O63</f>
        <v>0</v>
      </c>
      <c r="N64" s="17" t="str">
        <f>本体!P63</f>
        <v>100-1GBq</v>
      </c>
      <c r="O64" s="17" t="str">
        <f>本体!Q63</f>
        <v>100-1GBq</v>
      </c>
      <c r="P64" s="17" t="str">
        <f>本体!R63</f>
        <v>100-1GBq</v>
      </c>
      <c r="Q64" s="17">
        <f>本体!S63</f>
        <v>0</v>
      </c>
      <c r="R64" s="17">
        <f>本体!T63</f>
        <v>0</v>
      </c>
      <c r="S64" s="17" t="str">
        <f>本体!U63</f>
        <v>100-1GBq</v>
      </c>
      <c r="T64" s="17">
        <f>本体!V63</f>
        <v>0</v>
      </c>
      <c r="U64" s="17">
        <f>本体!W63</f>
        <v>0</v>
      </c>
      <c r="V64" s="17">
        <f>本体!X63</f>
        <v>0</v>
      </c>
      <c r="W64" s="17">
        <f>本体!Y63</f>
        <v>0</v>
      </c>
      <c r="X64" s="17">
        <f>本体!Z63</f>
        <v>0</v>
      </c>
      <c r="Y64" s="17">
        <f>本体!AA63</f>
        <v>0</v>
      </c>
      <c r="Z64" s="17">
        <f>本体!AB63</f>
        <v>0</v>
      </c>
      <c r="AA64" s="17">
        <f>本体!AC63</f>
        <v>0</v>
      </c>
      <c r="AB64" s="17">
        <f>本体!AD63</f>
        <v>0</v>
      </c>
      <c r="AC64" s="17">
        <f>本体!AE63</f>
        <v>0</v>
      </c>
      <c r="AD64" s="17">
        <f>本体!AF63</f>
        <v>0</v>
      </c>
      <c r="AE64" s="17">
        <f>本体!AG63</f>
        <v>0</v>
      </c>
      <c r="AF64" s="17">
        <f>本体!AH63</f>
        <v>0</v>
      </c>
      <c r="AG64" s="17">
        <f>本体!AI63</f>
        <v>0</v>
      </c>
      <c r="AH64" s="17">
        <f>本体!AJ63</f>
        <v>0</v>
      </c>
      <c r="AI64" s="17">
        <f>本体!AK63</f>
        <v>0</v>
      </c>
      <c r="AJ64" s="17">
        <f>本体!AL63</f>
        <v>0</v>
      </c>
      <c r="AK64" s="17">
        <f>本体!AM63</f>
        <v>0</v>
      </c>
      <c r="AL64" s="17" t="str">
        <f>本体!AN63</f>
        <v>10-100MBq</v>
      </c>
      <c r="AM64" s="17">
        <f>本体!AO63</f>
        <v>0</v>
      </c>
      <c r="AN64" s="17">
        <f>本体!AP63</f>
        <v>0</v>
      </c>
      <c r="AO64" s="17">
        <f>本体!AQ63</f>
        <v>0</v>
      </c>
      <c r="AP64" s="17">
        <f>本体!AR63</f>
        <v>0</v>
      </c>
      <c r="AQ64" s="17">
        <f>本体!AS63</f>
        <v>0</v>
      </c>
      <c r="AR64" s="17">
        <f>本体!AT63</f>
        <v>0</v>
      </c>
      <c r="AS64" s="17">
        <f>本体!AU63</f>
        <v>0</v>
      </c>
      <c r="AT64" s="17">
        <f>本体!AV63</f>
        <v>0</v>
      </c>
      <c r="AU64" s="17">
        <f>本体!AW63</f>
        <v>0</v>
      </c>
      <c r="AV64" s="17">
        <f>本体!AX63</f>
        <v>0</v>
      </c>
      <c r="AW64" s="17">
        <f>本体!AY63</f>
        <v>0</v>
      </c>
      <c r="AX64" s="17" t="str">
        <f>本体!AZ63</f>
        <v>γ線用計測装置（スペクトロメータ含む）</v>
      </c>
      <c r="AY64" s="17">
        <f>本体!BA63</f>
        <v>0</v>
      </c>
      <c r="AZ64" s="17" t="str">
        <f>本体!BB63</f>
        <v>ベータプレート (1205 Beta Plate, WALLAC)</v>
      </c>
      <c r="BA64" s="17" t="str">
        <f>本体!BC63</f>
        <v>γカウンター（2470 WIZARD2, Perkin Elmer）</v>
      </c>
      <c r="BB64" s="17" t="str">
        <f>本体!BD63</f>
        <v>BAS 2500 (FUJI FILM）</v>
      </c>
      <c r="BC64" s="17">
        <f>本体!BE63</f>
        <v>0</v>
      </c>
      <c r="BD64" s="17">
        <f>本体!BF63</f>
        <v>0</v>
      </c>
      <c r="BE64" s="17" t="str">
        <f>本体!BG63</f>
        <v>動物用CT</v>
      </c>
      <c r="BF64" s="17">
        <f>本体!BH63</f>
        <v>0</v>
      </c>
      <c r="BG64" s="17" t="str">
        <f>本体!BI63</f>
        <v>可能</v>
      </c>
      <c r="BH64" s="17">
        <f>本体!BJ63</f>
        <v>0</v>
      </c>
      <c r="BI64" s="17" t="str">
        <f>本体!BK63</f>
        <v>まずはメール（及び電話）で問合せから</v>
      </c>
      <c r="BJ64" s="17" t="str">
        <f>本体!BL63</f>
        <v>受け入れる際は従事者登録が必須（過去の被ばく記録がある場合、所属施設から記録を取り寄せる必要有）</v>
      </c>
      <c r="BK64" s="17" t="str">
        <f>本体!BM63</f>
        <v>受け入れ先の施設で新たに個人被ばく線量計を用意し管理する</v>
      </c>
      <c r="BL64" s="17" t="str">
        <f>本体!BN63</f>
        <v>自身の所属・雇用元等で事前に受診することが必要（検診記録の提出が必須）</v>
      </c>
      <c r="BM64" s="17" t="str">
        <f>本体!CE63</f>
        <v>随時</v>
      </c>
      <c r="BN64" s="17" t="str">
        <f>本体!CB63</f>
        <v>学外で教育訓練を受講している場合、その内容に問題が無ければ予防規程等の一部を除き、受講を免除する。</v>
      </c>
      <c r="BO64" s="17" t="str">
        <f>本体!CC63</f>
        <v>項目によって、対面とeラーニングを併用</v>
      </c>
      <c r="BP64" s="17" t="str">
        <f>本体!CD63</f>
        <v>年度初め。随時。</v>
      </c>
      <c r="BQ64" s="17" t="str">
        <f>本体!BT63</f>
        <v>△（応相談）</v>
      </c>
      <c r="BR64" s="17" t="str">
        <f>本体!BU63</f>
        <v>×</v>
      </c>
      <c r="BS64" s="17" t="str">
        <f>本体!BV63</f>
        <v>〇</v>
      </c>
      <c r="BT64" s="17" t="str">
        <f>本体!BW63</f>
        <v>△（応相談）</v>
      </c>
      <c r="BU64" s="17" t="str">
        <f>本体!BZ63</f>
        <v>△（応相談）</v>
      </c>
      <c r="BV64" s="17" t="str">
        <f>本体!BS63</f>
        <v>放射線安全管理スタッフ</v>
      </c>
      <c r="BW64" s="17">
        <f>本体!BO63</f>
        <v>0</v>
      </c>
      <c r="BX64" s="17" t="str">
        <f>本体!BP63</f>
        <v>施設登録費3000円/年、施設利用費30000円/年</v>
      </c>
      <c r="BY64" s="17" t="str">
        <f>本体!BQ63</f>
        <v>施設登録費3000円/年、施設利用費30000円/年</v>
      </c>
      <c r="BZ64" s="17" t="str">
        <f>本体!BX63</f>
        <v>×</v>
      </c>
      <c r="CA64" s="17" t="str">
        <f>本体!BY63</f>
        <v>△（応相談）</v>
      </c>
      <c r="CB64" s="17">
        <f>本体!BR63</f>
        <v>0</v>
      </c>
      <c r="CC64" s="17" t="str">
        <f>本体!CA63</f>
        <v>△（応相談）</v>
      </c>
      <c r="CD64" s="17" t="str">
        <f>本体!CG63</f>
        <v>ＲＩ実験施設</v>
      </c>
      <c r="CE64" s="17" t="str">
        <f>本体!CH63</f>
        <v>0880-880-2432</v>
      </c>
      <c r="CF64" s="30" t="str">
        <f>本体!CI63</f>
        <v>src5@kochi-u.ac.jp</v>
      </c>
    </row>
    <row r="65" spans="2:84" ht="168.75">
      <c r="B65" s="29" t="str">
        <f>本体!C64</f>
        <v>株式会社ボゾリサーチセンター</v>
      </c>
      <c r="C65" s="17" t="str">
        <f>本体!D64</f>
        <v>つくば研究所</v>
      </c>
      <c r="D65" s="17" t="str">
        <f>本体!E64</f>
        <v>https://www.bozo.co.jp/</v>
      </c>
      <c r="E65" s="17" t="str">
        <f>本体!G64</f>
        <v>薬学;基礎医学;腫瘍学;生物科学;基礎生物学;農学</v>
      </c>
      <c r="F65" s="17" t="str">
        <f>本体!H64</f>
        <v>医学・薬学利用;生物学・農学利用</v>
      </c>
      <c r="G65" s="17" t="str">
        <f>本体!I64</f>
        <v>細胞実験;たんぱく・酵素等を用いた生化学実験</v>
      </c>
      <c r="H65" s="17" t="str">
        <f>本体!J64</f>
        <v>100-1GBq</v>
      </c>
      <c r="I65" s="17">
        <f>本体!K64</f>
        <v>0</v>
      </c>
      <c r="J65" s="17" t="str">
        <f>本体!L64</f>
        <v>100-1GBq</v>
      </c>
      <c r="K65" s="17">
        <f>本体!M64</f>
        <v>0</v>
      </c>
      <c r="L65" s="17">
        <f>本体!N64</f>
        <v>0</v>
      </c>
      <c r="M65" s="17">
        <f>本体!O64</f>
        <v>0</v>
      </c>
      <c r="N65" s="17" t="str">
        <f>本体!P64</f>
        <v>10-100MBq</v>
      </c>
      <c r="O65" s="17" t="str">
        <f>本体!Q64</f>
        <v>10-100MBq</v>
      </c>
      <c r="P65" s="17" t="str">
        <f>本体!R64</f>
        <v>10-100MBq</v>
      </c>
      <c r="Q65" s="17">
        <f>本体!S64</f>
        <v>0</v>
      </c>
      <c r="R65" s="17">
        <f>本体!T64</f>
        <v>0</v>
      </c>
      <c r="S65" s="17" t="str">
        <f>本体!U64</f>
        <v>10-100MBq</v>
      </c>
      <c r="T65" s="17">
        <f>本体!V64</f>
        <v>0</v>
      </c>
      <c r="U65" s="17">
        <f>本体!W64</f>
        <v>0</v>
      </c>
      <c r="V65" s="17">
        <f>本体!X64</f>
        <v>0</v>
      </c>
      <c r="W65" s="17">
        <f>本体!Y64</f>
        <v>0</v>
      </c>
      <c r="X65" s="17">
        <f>本体!Z64</f>
        <v>0</v>
      </c>
      <c r="Y65" s="17">
        <f>本体!AA64</f>
        <v>0</v>
      </c>
      <c r="Z65" s="17">
        <f>本体!AB64</f>
        <v>0</v>
      </c>
      <c r="AA65" s="17">
        <f>本体!AC64</f>
        <v>0</v>
      </c>
      <c r="AB65" s="17">
        <f>本体!AD64</f>
        <v>0</v>
      </c>
      <c r="AC65" s="17">
        <f>本体!AE64</f>
        <v>0</v>
      </c>
      <c r="AD65" s="17">
        <f>本体!AF64</f>
        <v>0</v>
      </c>
      <c r="AE65" s="17">
        <f>本体!AG64</f>
        <v>0</v>
      </c>
      <c r="AF65" s="17">
        <f>本体!AH64</f>
        <v>0</v>
      </c>
      <c r="AG65" s="17">
        <f>本体!AI64</f>
        <v>0</v>
      </c>
      <c r="AH65" s="17">
        <f>本体!AJ64</f>
        <v>0</v>
      </c>
      <c r="AI65" s="17" t="str">
        <f>本体!AK64</f>
        <v>10-100MBq</v>
      </c>
      <c r="AJ65" s="17">
        <f>本体!AL64</f>
        <v>0</v>
      </c>
      <c r="AK65" s="17">
        <f>本体!AM64</f>
        <v>0</v>
      </c>
      <c r="AL65" s="17">
        <f>本体!AN64</f>
        <v>0</v>
      </c>
      <c r="AM65" s="17">
        <f>本体!AO64</f>
        <v>0</v>
      </c>
      <c r="AN65" s="17">
        <f>本体!AP64</f>
        <v>0</v>
      </c>
      <c r="AO65" s="17">
        <f>本体!AQ64</f>
        <v>0</v>
      </c>
      <c r="AP65" s="17">
        <f>本体!AR64</f>
        <v>0</v>
      </c>
      <c r="AQ65" s="17">
        <f>本体!AS64</f>
        <v>0</v>
      </c>
      <c r="AR65" s="17">
        <f>本体!AT64</f>
        <v>0</v>
      </c>
      <c r="AS65" s="17">
        <f>本体!AU64</f>
        <v>0</v>
      </c>
      <c r="AT65" s="17">
        <f>本体!AV64</f>
        <v>0</v>
      </c>
      <c r="AU65" s="17">
        <f>本体!AW64</f>
        <v>0</v>
      </c>
      <c r="AV65" s="17">
        <f>本体!AX64</f>
        <v>0</v>
      </c>
      <c r="AW65" s="17">
        <f>本体!AY64</f>
        <v>0</v>
      </c>
      <c r="AX65" s="17">
        <f>本体!AZ64</f>
        <v>0</v>
      </c>
      <c r="AY65" s="17" t="str">
        <f>本体!BA64</f>
        <v>LSC-4000、2009年</v>
      </c>
      <c r="AZ65" s="17" t="str">
        <f>本体!BB64</f>
        <v>ToPCount、2009年</v>
      </c>
      <c r="BA65" s="17" t="str">
        <f>本体!BC64</f>
        <v>ARC-7010B、2009年</v>
      </c>
      <c r="BB65" s="17">
        <f>本体!BD64</f>
        <v>0</v>
      </c>
      <c r="BC65" s="17">
        <f>本体!BE64</f>
        <v>0</v>
      </c>
      <c r="BD65" s="17">
        <f>本体!BF64</f>
        <v>0</v>
      </c>
      <c r="BE65" s="17">
        <f>本体!BG64</f>
        <v>0</v>
      </c>
      <c r="BF65" s="17" t="str">
        <f>本体!BH64</f>
        <v>安全キャビネット（BSL2対応）</v>
      </c>
      <c r="BG65" s="17" t="str">
        <f>本体!BI64</f>
        <v>何らかの条件を満たせば可能</v>
      </c>
      <c r="BH65" s="17" t="str">
        <f>本体!BJ64</f>
        <v>施設使用のための契約書が締結されることが必要です。</v>
      </c>
      <c r="BI65" s="17" t="str">
        <f>本体!BK64</f>
        <v>まずはメール（及び電話）で問合せから</v>
      </c>
      <c r="BJ65" s="17" t="str">
        <f>本体!BL64</f>
        <v>受け入れる際は従事者登録が必須（過去の被ばく記録がある場合、所属施設から記録を取り寄せる必要有）</v>
      </c>
      <c r="BK65" s="17" t="str">
        <f>本体!BM64</f>
        <v>受け入れ先の施設で新たに個人被ばく線量計を用意し管理する</v>
      </c>
      <c r="BL65" s="17" t="str">
        <f>本体!BN64</f>
        <v>希望される医療機関での受診が可能（記録の写しの提出は必要）</v>
      </c>
      <c r="BM65" s="17" t="str">
        <f>本体!CE64</f>
        <v>年2回、9月と3月</v>
      </c>
      <c r="BN65" s="17" t="str">
        <f>本体!CB64</f>
        <v>学外で教育訓練を受講している場合、その内容に問題が無ければ予防規程等の一部を除き、受講を免除する。</v>
      </c>
      <c r="BO65" s="17" t="str">
        <f>本体!CC64</f>
        <v>全て対面</v>
      </c>
      <c r="BP65" s="17" t="str">
        <f>本体!CD64</f>
        <v>随時対応可能。</v>
      </c>
      <c r="BQ65" s="17" t="str">
        <f>本体!BT64</f>
        <v>×</v>
      </c>
      <c r="BR65" s="17" t="str">
        <f>本体!BU64</f>
        <v>×</v>
      </c>
      <c r="BS65" s="17" t="str">
        <f>本体!BV64</f>
        <v>△（応相談）</v>
      </c>
      <c r="BT65" s="17" t="str">
        <f>本体!BW64</f>
        <v>×</v>
      </c>
      <c r="BU65" s="17" t="str">
        <f>本体!BZ64</f>
        <v>〇</v>
      </c>
      <c r="BV65" s="17" t="str">
        <f>本体!BS64</f>
        <v>放射線安全管理スタッフ;一般的な実験装置の相談スタッフ;実験に関する相談員</v>
      </c>
      <c r="BW65" s="17">
        <f>本体!BO64</f>
        <v>0</v>
      </c>
      <c r="BX65" s="17">
        <f>本体!BP64</f>
        <v>0</v>
      </c>
      <c r="BY65" s="17" t="str">
        <f>本体!BQ64</f>
        <v>年利用料、月使用料、日使用料を設定、登録人数、使用形態で変わるため、直接問い合わせください。</v>
      </c>
      <c r="BZ65" s="17" t="str">
        <f>本体!BX64</f>
        <v>×</v>
      </c>
      <c r="CA65" s="17" t="str">
        <f>本体!BY64</f>
        <v>〇</v>
      </c>
      <c r="CB65" s="17" t="str">
        <f>本体!BR64</f>
        <v>平日の9：00から17：00、それ以外の場合は、要相談。</v>
      </c>
      <c r="CC65" s="17" t="str">
        <f>本体!CA64</f>
        <v>×</v>
      </c>
      <c r="CD65" s="17" t="str">
        <f>本体!CG64</f>
        <v>つくば研究所研究企画推進部</v>
      </c>
      <c r="CE65" s="17" t="str">
        <f>本体!CH64</f>
        <v>029-877-2755</v>
      </c>
      <c r="CF65" s="30" t="str">
        <f>本体!CI64</f>
        <v>arakawa@bozo.co.jp</v>
      </c>
    </row>
    <row r="66" spans="2:84" ht="131.25">
      <c r="B66" s="29" t="str">
        <f>本体!C65</f>
        <v>札幌医科大学</v>
      </c>
      <c r="C66" s="17" t="str">
        <f>本体!D65</f>
        <v>医学部教育研究機器センターラジオアイソトープ部門</v>
      </c>
      <c r="D66" s="17" t="str">
        <f>本体!E65</f>
        <v>https://web.sapmed.ac.jp/ri/</v>
      </c>
      <c r="E66" s="17" t="str">
        <f>本体!G65</f>
        <v>放射線化学;薬学;基礎医学;臨床医学;腫瘍学;生物科学;基礎生物学;物理化学;環境化学</v>
      </c>
      <c r="F66" s="17" t="str">
        <f>本体!H65</f>
        <v>医学・薬学利用;化学利用</v>
      </c>
      <c r="G66" s="17" t="str">
        <f>本体!I65</f>
        <v>細胞実験;動物実験;化学実験</v>
      </c>
      <c r="H66" s="17" t="str">
        <f>本体!J65</f>
        <v>100-1GBq</v>
      </c>
      <c r="I66" s="17">
        <f>本体!K65</f>
        <v>0</v>
      </c>
      <c r="J66" s="17" t="str">
        <f>本体!L65</f>
        <v>100-1GBq</v>
      </c>
      <c r="K66" s="17">
        <f>本体!M65</f>
        <v>0</v>
      </c>
      <c r="L66" s="17" t="str">
        <f>本体!N65</f>
        <v>100-1GBq</v>
      </c>
      <c r="M66" s="17" t="str">
        <f>本体!O65</f>
        <v>1-10MBq</v>
      </c>
      <c r="N66" s="17" t="str">
        <f>本体!P65</f>
        <v>100-1GBq</v>
      </c>
      <c r="O66" s="17" t="str">
        <f>本体!Q65</f>
        <v>100-1GBq</v>
      </c>
      <c r="P66" s="17" t="str">
        <f>本体!R65</f>
        <v>100-1GBq</v>
      </c>
      <c r="Q66" s="17" t="str">
        <f>本体!S65</f>
        <v>1-10MBq</v>
      </c>
      <c r="R66" s="17" t="str">
        <f>本体!T65</f>
        <v>10-100MBq</v>
      </c>
      <c r="S66" s="17" t="str">
        <f>本体!U65</f>
        <v>100-1GBq</v>
      </c>
      <c r="T66" s="17" t="str">
        <f>本体!V65</f>
        <v>1MBq以下</v>
      </c>
      <c r="U66" s="17" t="str">
        <f>本体!W65</f>
        <v>1-10MBq</v>
      </c>
      <c r="V66" s="17" t="str">
        <f>本体!X65</f>
        <v>1MBq以下</v>
      </c>
      <c r="W66" s="17">
        <f>本体!Y65</f>
        <v>0</v>
      </c>
      <c r="X66" s="17" t="str">
        <f>本体!Z65</f>
        <v>1-10MBq</v>
      </c>
      <c r="Y66" s="17" t="str">
        <f>本体!AA65</f>
        <v>100-1GBq</v>
      </c>
      <c r="Z66" s="17">
        <f>本体!AB65</f>
        <v>0</v>
      </c>
      <c r="AA66" s="17">
        <f>本体!AC65</f>
        <v>0</v>
      </c>
      <c r="AB66" s="17">
        <f>本体!AD65</f>
        <v>0</v>
      </c>
      <c r="AC66" s="17">
        <f>本体!AE65</f>
        <v>0</v>
      </c>
      <c r="AD66" s="17">
        <f>本体!AF65</f>
        <v>0</v>
      </c>
      <c r="AE66" s="17" t="str">
        <f>本体!AG65</f>
        <v>100-1GBq</v>
      </c>
      <c r="AF66" s="17" t="str">
        <f>本体!AH65</f>
        <v>100-1GBq</v>
      </c>
      <c r="AG66" s="17" t="str">
        <f>本体!AI65</f>
        <v>100-1GBq</v>
      </c>
      <c r="AH66" s="17">
        <f>本体!AJ65</f>
        <v>0</v>
      </c>
      <c r="AI66" s="17" t="str">
        <f>本体!AK65</f>
        <v>10-100MBq</v>
      </c>
      <c r="AJ66" s="17" t="str">
        <f>本体!AL65</f>
        <v>1-10MBq</v>
      </c>
      <c r="AK66" s="17">
        <f>本体!AM65</f>
        <v>0</v>
      </c>
      <c r="AL66" s="17">
        <f>本体!AN65</f>
        <v>0</v>
      </c>
      <c r="AM66" s="17">
        <f>本体!AO65</f>
        <v>0</v>
      </c>
      <c r="AN66" s="17">
        <f>本体!AP65</f>
        <v>0</v>
      </c>
      <c r="AO66" s="17">
        <f>本体!AQ65</f>
        <v>0</v>
      </c>
      <c r="AP66" s="17" t="str">
        <f>本体!AR65</f>
        <v>100-1GBq</v>
      </c>
      <c r="AQ66" s="17">
        <f>本体!AS65</f>
        <v>0</v>
      </c>
      <c r="AR66" s="17">
        <f>本体!AT65</f>
        <v>0</v>
      </c>
      <c r="AS66" s="17">
        <f>本体!AU65</f>
        <v>0</v>
      </c>
      <c r="AT66" s="17">
        <f>本体!AV65</f>
        <v>0</v>
      </c>
      <c r="AU66" s="17">
        <f>本体!AW65</f>
        <v>0</v>
      </c>
      <c r="AV66" s="17">
        <f>本体!AX65</f>
        <v>0</v>
      </c>
      <c r="AW66" s="17">
        <f>本体!AY65</f>
        <v>0</v>
      </c>
      <c r="AX66" s="17" t="str">
        <f>本体!AZ65</f>
        <v>β線用計測装置（スペクトロメータ含む）;γ線用計測装置（スペクトロメータ含む）</v>
      </c>
      <c r="AY66" s="17" t="str">
        <f>本体!BA65</f>
        <v>アロカ社製　AccuFLEX　LSC-8000　2019年3月</v>
      </c>
      <c r="AZ66" s="17">
        <f>本体!BB65</f>
        <v>0</v>
      </c>
      <c r="BA66" s="17" t="str">
        <f>本体!BC65</f>
        <v>アロカ社製　JDC-171　2024年2月</v>
      </c>
      <c r="BB66" s="17" t="str">
        <f>本体!BD65</f>
        <v>富士フィルム社製　FLA-3000G　2005年10月</v>
      </c>
      <c r="BC66" s="17">
        <f>本体!BE65</f>
        <v>0</v>
      </c>
      <c r="BD66" s="17">
        <f>本体!BF65</f>
        <v>0</v>
      </c>
      <c r="BE66" s="17">
        <f>本体!BG65</f>
        <v>0</v>
      </c>
      <c r="BF66" s="17">
        <f>本体!BH65</f>
        <v>0</v>
      </c>
      <c r="BG66" s="17" t="str">
        <f>本体!BI65</f>
        <v>不可</v>
      </c>
      <c r="BH66" s="17">
        <f>本体!BJ65</f>
        <v>0</v>
      </c>
      <c r="BI66" s="17">
        <f>本体!BK65</f>
        <v>0</v>
      </c>
      <c r="BJ66" s="17">
        <f>本体!BL65</f>
        <v>0</v>
      </c>
      <c r="BK66" s="17">
        <f>本体!BM65</f>
        <v>0</v>
      </c>
      <c r="BL66" s="17">
        <f>本体!BN65</f>
        <v>0</v>
      </c>
      <c r="BM66" s="17" t="str">
        <f>本体!CE65</f>
        <v>年2回　8月頃と2月頃</v>
      </c>
      <c r="BN66" s="17" t="str">
        <f>本体!CB65</f>
        <v>学内の教育訓練が必須</v>
      </c>
      <c r="BO66" s="17" t="str">
        <f>本体!CC65</f>
        <v>項目によって、対面とeラーニングを併用</v>
      </c>
      <c r="BP66" s="17" t="str">
        <f>本体!CD65</f>
        <v>新規講習は受講者がいれば随時　更新講習は毎年12月</v>
      </c>
      <c r="BQ66" s="17" t="str">
        <f>本体!BT65</f>
        <v>〇</v>
      </c>
      <c r="BR66" s="17" t="str">
        <f>本体!BU65</f>
        <v>〇</v>
      </c>
      <c r="BS66" s="17" t="str">
        <f>本体!BV65</f>
        <v>△（応相談）</v>
      </c>
      <c r="BT66" s="17" t="str">
        <f>本体!BW65</f>
        <v>×</v>
      </c>
      <c r="BU66" s="17" t="str">
        <f>本体!BZ65</f>
        <v>×</v>
      </c>
      <c r="BV66" s="17" t="str">
        <f>本体!BS65</f>
        <v>放射線安全管理スタッフ;イメージング装置オペレーター</v>
      </c>
      <c r="BW66" s="17">
        <f>本体!BO65</f>
        <v>0</v>
      </c>
      <c r="BX66" s="17">
        <f>本体!BP65</f>
        <v>0</v>
      </c>
      <c r="BY66" s="17">
        <f>本体!BQ65</f>
        <v>0</v>
      </c>
      <c r="BZ66" s="17" t="str">
        <f>本体!BX65</f>
        <v>×</v>
      </c>
      <c r="CA66" s="17" t="str">
        <f>本体!BY65</f>
        <v>×</v>
      </c>
      <c r="CB66" s="17" t="str">
        <f>本体!BR65</f>
        <v>RI実験は平日9時～17時　non-RI実験：24時間</v>
      </c>
      <c r="CC66" s="17" t="str">
        <f>本体!CA65</f>
        <v>×</v>
      </c>
      <c r="CD66" s="17" t="str">
        <f>本体!CG65</f>
        <v>札幌医科大学 医学部教育研究機器センター ラジオアイソトープ部門</v>
      </c>
      <c r="CE66" s="17" t="str">
        <f>本体!CH65</f>
        <v>011-611-2111</v>
      </c>
      <c r="CF66" s="30" t="str">
        <f>本体!CI65</f>
        <v>kiki-ri@sapmed.ac.jp</v>
      </c>
    </row>
    <row r="67" spans="2:84" ht="409.5">
      <c r="B67" s="29" t="str">
        <f>本体!C66</f>
        <v>国立大学法人弘前大学</v>
      </c>
      <c r="C67" s="17" t="str">
        <f>本体!D66</f>
        <v>アイソトープ総合実験室</v>
      </c>
      <c r="D67" s="17" t="str">
        <f>本体!E66</f>
        <v>https://home.hirosaki-u.ac.jp/isotope/</v>
      </c>
      <c r="E67" s="17" t="str">
        <f>本体!G66</f>
        <v>放射線化学;基礎医学;脳神経科学;医工学;生物科学;物理化学</v>
      </c>
      <c r="F67" s="17" t="str">
        <f>本体!H66</f>
        <v>医学・薬学利用;生物学・農学利用;理学・工学</v>
      </c>
      <c r="G67" s="17" t="str">
        <f>本体!I66</f>
        <v>細胞実験;動物実験;化学実験</v>
      </c>
      <c r="H67" s="17" t="str">
        <f>本体!J66</f>
        <v>100-1GBq</v>
      </c>
      <c r="I67" s="17">
        <f>本体!K66</f>
        <v>0</v>
      </c>
      <c r="J67" s="17" t="str">
        <f>本体!L66</f>
        <v>10-100MBq</v>
      </c>
      <c r="K67" s="17">
        <f>本体!M66</f>
        <v>0</v>
      </c>
      <c r="L67" s="17">
        <f>本体!N66</f>
        <v>0</v>
      </c>
      <c r="M67" s="17" t="str">
        <f>本体!O66</f>
        <v>1-10MBq</v>
      </c>
      <c r="N67" s="17" t="str">
        <f>本体!P66</f>
        <v>100-1GBq</v>
      </c>
      <c r="O67" s="17" t="str">
        <f>本体!Q66</f>
        <v>10-100MBq</v>
      </c>
      <c r="P67" s="17" t="str">
        <f>本体!R66</f>
        <v>10-100MBq</v>
      </c>
      <c r="Q67" s="17" t="str">
        <f>本体!S66</f>
        <v>1-10MBq</v>
      </c>
      <c r="R67" s="17" t="str">
        <f>本体!T66</f>
        <v>1-10MBq</v>
      </c>
      <c r="S67" s="17" t="str">
        <f>本体!U66</f>
        <v>10-100MBq</v>
      </c>
      <c r="T67" s="17" t="str">
        <f>本体!V66</f>
        <v>1-10MBq</v>
      </c>
      <c r="U67" s="17" t="str">
        <f>本体!W66</f>
        <v>1-10MBq</v>
      </c>
      <c r="V67" s="17" t="str">
        <f>本体!X66</f>
        <v>1-10MBq</v>
      </c>
      <c r="W67" s="17">
        <f>本体!Y66</f>
        <v>0</v>
      </c>
      <c r="X67" s="17" t="str">
        <f>本体!Z66</f>
        <v>1-10MBq</v>
      </c>
      <c r="Y67" s="17" t="str">
        <f>本体!AA66</f>
        <v>1-10MBq</v>
      </c>
      <c r="Z67" s="17">
        <f>本体!AB66</f>
        <v>0</v>
      </c>
      <c r="AA67" s="17">
        <f>本体!AC66</f>
        <v>0</v>
      </c>
      <c r="AB67" s="17">
        <f>本体!AD66</f>
        <v>0</v>
      </c>
      <c r="AC67" s="17">
        <f>本体!AE66</f>
        <v>0</v>
      </c>
      <c r="AD67" s="17" t="str">
        <f>本体!AF66</f>
        <v>1-10MBq</v>
      </c>
      <c r="AE67" s="17" t="str">
        <f>本体!AG66</f>
        <v>100-1GBq</v>
      </c>
      <c r="AF67" s="17" t="str">
        <f>本体!AH66</f>
        <v>1-10MBq</v>
      </c>
      <c r="AG67" s="17" t="str">
        <f>本体!AI66</f>
        <v>100-1GBq</v>
      </c>
      <c r="AH67" s="17">
        <f>本体!AJ66</f>
        <v>0</v>
      </c>
      <c r="AI67" s="17" t="str">
        <f>本体!AK66</f>
        <v>10-100MBq</v>
      </c>
      <c r="AJ67" s="17" t="str">
        <f>本体!AL66</f>
        <v>10-100MBq</v>
      </c>
      <c r="AK67" s="17">
        <f>本体!AM66</f>
        <v>0</v>
      </c>
      <c r="AL67" s="17" t="str">
        <f>本体!AN66</f>
        <v>1-10MBq</v>
      </c>
      <c r="AM67" s="17">
        <f>本体!AO66</f>
        <v>0</v>
      </c>
      <c r="AN67" s="17">
        <f>本体!AP66</f>
        <v>0</v>
      </c>
      <c r="AO67" s="17">
        <f>本体!AQ66</f>
        <v>0</v>
      </c>
      <c r="AP67" s="17" t="str">
        <f>本体!AR66</f>
        <v>10-100MBq</v>
      </c>
      <c r="AQ67" s="17">
        <f>本体!AS66</f>
        <v>0</v>
      </c>
      <c r="AR67" s="17">
        <f>本体!AT66</f>
        <v>0</v>
      </c>
      <c r="AS67" s="17">
        <f>本体!AU66</f>
        <v>0</v>
      </c>
      <c r="AT67" s="17">
        <f>本体!AV66</f>
        <v>0</v>
      </c>
      <c r="AU67" s="17">
        <f>本体!AW66</f>
        <v>0</v>
      </c>
      <c r="AV67" s="17">
        <f>本体!AX66</f>
        <v>0</v>
      </c>
      <c r="AW67" s="17" t="str">
        <f>本体!AY66</f>
        <v>Mn-54 1-10MBq、Ni-63 1-10MBq、Se-75 1-10MBq、Rb-86 1-10MBq、Sr-89 1-10MBq、Sr-90 1-10MBq、Y-91 1-10MBq、Mo-90 100MBq-1GBq、Ba-137m 1-10MBq、Ba-140 1-10MBq、La-140 1-10MBq、Ce-144 1-10MBq</v>
      </c>
      <c r="AX67" s="17" t="str">
        <f>本体!AZ66</f>
        <v>無し</v>
      </c>
      <c r="AY67" s="17" t="str">
        <f>本体!BA66</f>
        <v>LSC-8000（2023）、LSC-6101B（2010）</v>
      </c>
      <c r="AZ67" s="17" t="str">
        <f>本体!BB66</f>
        <v>無し</v>
      </c>
      <c r="BA67" s="17" t="str">
        <f>本体!BC66</f>
        <v>2480Wizaed2　（2023）、ARC-7001（2010）</v>
      </c>
      <c r="BB67" s="17" t="str">
        <f>本体!BD66</f>
        <v>Tyhoon FLA-9000 BGR　（2010）</v>
      </c>
      <c r="BC67" s="17" t="str">
        <f>本体!BE66</f>
        <v>無し</v>
      </c>
      <c r="BD67" s="17" t="str">
        <f>本体!BF66</f>
        <v>無し</v>
      </c>
      <c r="BE67" s="17" t="str">
        <f>本体!BG66</f>
        <v>無し</v>
      </c>
      <c r="BF67" s="17" t="str">
        <f>本体!BH66</f>
        <v>メスバウアー分光装置（使用条件：当該機器を管理・使用している本学研究者との共同研究とすること）;細胞培養装置;分光光度計（吸光・蛍光・赤外分光光度計等）</v>
      </c>
      <c r="BG67" s="17" t="str">
        <f>本体!BI66</f>
        <v>何らかの条件を満たせば可能</v>
      </c>
      <c r="BH67" s="17" t="str">
        <f>本体!BJ66</f>
        <v>本学内に身分を有する、または登録申請書・実験計画書を審査することにより承認</v>
      </c>
      <c r="BI67" s="17" t="str">
        <f>本体!BK66</f>
        <v>まずはメール（及び電話）で問合せから</v>
      </c>
      <c r="BJ67" s="17" t="str">
        <f>本体!BL66</f>
        <v>受け入れる際は従事者登録が必須（過去の被ばく記録がある場合、所属施設から記録を取り寄せる必要有）</v>
      </c>
      <c r="BK67" s="17" t="str">
        <f>本体!BM66</f>
        <v>受け入れ先の施設で新たに個人被ばく線量計を用意し管理する</v>
      </c>
      <c r="BL67" s="17" t="str">
        <f>本体!BN66</f>
        <v>自身の所属・雇用元等で事前に受診することが必要（検診記録の提出が必須）</v>
      </c>
      <c r="BM67" s="17" t="str">
        <f>本体!CE66</f>
        <v>年2回（5月と11月）</v>
      </c>
      <c r="BN67" s="17" t="str">
        <f>本体!CB66</f>
        <v>学外で教育訓練を受講している場合、その内容に問題が無ければ予防規程等の一部を除き、受講を免除する。</v>
      </c>
      <c r="BO67" s="17" t="str">
        <f>本体!CC66</f>
        <v>項目によって、対面とeラーニングを併用</v>
      </c>
      <c r="BP67" s="17" t="str">
        <f>本体!CD66</f>
        <v>新規教育訓練：4月、再教育訓練：9～10月頃、依頼があれば随時対応</v>
      </c>
      <c r="BQ67" s="17" t="str">
        <f>本体!BT66</f>
        <v>△（応相談）</v>
      </c>
      <c r="BR67" s="17" t="str">
        <f>本体!BU66</f>
        <v>△（応相談）</v>
      </c>
      <c r="BS67" s="17" t="str">
        <f>本体!BV66</f>
        <v>×</v>
      </c>
      <c r="BT67" s="17" t="str">
        <f>本体!BW66</f>
        <v>×</v>
      </c>
      <c r="BU67" s="17" t="str">
        <f>本体!BZ66</f>
        <v>×</v>
      </c>
      <c r="BV67" s="17" t="str">
        <f>本体!BS66</f>
        <v>放射線安全管理スタッフ</v>
      </c>
      <c r="BW67" s="17">
        <f>本体!BO66</f>
        <v>0</v>
      </c>
      <c r="BX67" s="17" t="str">
        <f>本体!BP66</f>
        <v>年間登録料　30,000円（ガラスバッジ測定料その他含む）　※学生（大学院・学部）は0円</v>
      </c>
      <c r="BY67" s="17" t="str">
        <f>本体!BQ66</f>
        <v>年間登録料　50,000円（ガラスバッジ測定料その他含む）　学生：15,000円（ガラスバッジ測定料その他含む。手指用バッジ不要の場合5,000円／年）</v>
      </c>
      <c r="BZ67" s="17" t="str">
        <f>本体!BX66</f>
        <v>×</v>
      </c>
      <c r="CA67" s="17" t="str">
        <f>本体!BY66</f>
        <v>×</v>
      </c>
      <c r="CB67" s="17" t="str">
        <f>本体!BR66</f>
        <v>平日の8：30から17：00、時間外利用については本学規定に基づく有資格者に対してのみ許可（学外利用者は対象外）。</v>
      </c>
      <c r="CC67" s="17" t="str">
        <f>本体!CA66</f>
        <v>×</v>
      </c>
      <c r="CD67" s="17" t="str">
        <f>本体!CG66</f>
        <v>アイソトープ総合実験室</v>
      </c>
      <c r="CE67" s="17" t="str">
        <f>本体!CH66</f>
        <v>0172-39-5151</v>
      </c>
      <c r="CF67" s="30" t="str">
        <f>本体!CI66</f>
        <v>isotope@hirosaki-u.ac.jp</v>
      </c>
    </row>
    <row r="68" spans="2:84" ht="243.75">
      <c r="B68" s="29" t="str">
        <f>本体!C67</f>
        <v>青森県量子科学センター</v>
      </c>
      <c r="C68" s="17" t="str">
        <f>本体!D67</f>
        <v>青森県量子科学センター</v>
      </c>
      <c r="D68" s="17" t="str">
        <f>本体!E67</f>
        <v>https://www.aomori-qsc.jp/</v>
      </c>
      <c r="E68" s="17" t="str">
        <f>本体!G67</f>
        <v>薬学;臨床医学;腫瘍学;脳神経科学;医工学;生物科学;農学;環境化学</v>
      </c>
      <c r="F68" s="17" t="str">
        <f>本体!H67</f>
        <v>医学・薬学利用;生物学・農学利用;化学利用;物性利用</v>
      </c>
      <c r="G68" s="17" t="str">
        <f>本体!I67</f>
        <v>細胞実験;動物実験;化学実験;加速器実験;分子イメージング実験;がんを標的としたアイソトープ治療薬の研究開発</v>
      </c>
      <c r="H68" s="17">
        <f>本体!J67</f>
        <v>0</v>
      </c>
      <c r="I68" s="17" t="str">
        <f>本体!K67</f>
        <v>1GBq以上</v>
      </c>
      <c r="J68" s="17">
        <f>本体!L67</f>
        <v>0</v>
      </c>
      <c r="K68" s="17" t="str">
        <f>本体!M67</f>
        <v>1GBq以上</v>
      </c>
      <c r="L68" s="17" t="str">
        <f>本体!N67</f>
        <v>1GBq以上</v>
      </c>
      <c r="M68" s="17">
        <f>本体!O67</f>
        <v>0</v>
      </c>
      <c r="N68" s="17">
        <f>本体!P67</f>
        <v>0</v>
      </c>
      <c r="O68" s="17">
        <f>本体!Q67</f>
        <v>0</v>
      </c>
      <c r="P68" s="17">
        <f>本体!R67</f>
        <v>0</v>
      </c>
      <c r="Q68" s="17">
        <f>本体!S67</f>
        <v>0</v>
      </c>
      <c r="R68" s="17">
        <f>本体!T67</f>
        <v>0</v>
      </c>
      <c r="S68" s="17">
        <f>本体!U67</f>
        <v>0</v>
      </c>
      <c r="T68" s="17">
        <f>本体!V67</f>
        <v>0</v>
      </c>
      <c r="U68" s="17">
        <f>本体!W67</f>
        <v>0</v>
      </c>
      <c r="V68" s="17">
        <f>本体!X67</f>
        <v>0</v>
      </c>
      <c r="W68" s="17">
        <f>本体!Y67</f>
        <v>0</v>
      </c>
      <c r="X68" s="17">
        <f>本体!Z67</f>
        <v>0</v>
      </c>
      <c r="Y68" s="17">
        <f>本体!AA67</f>
        <v>0</v>
      </c>
      <c r="Z68" s="17">
        <f>本体!AB67</f>
        <v>0</v>
      </c>
      <c r="AA68" s="17">
        <f>本体!AC67</f>
        <v>0</v>
      </c>
      <c r="AB68" s="17">
        <f>本体!AD67</f>
        <v>0</v>
      </c>
      <c r="AC68" s="17">
        <f>本体!AE67</f>
        <v>0</v>
      </c>
      <c r="AD68" s="17">
        <f>本体!AF67</f>
        <v>0</v>
      </c>
      <c r="AE68" s="17">
        <f>本体!AG67</f>
        <v>0</v>
      </c>
      <c r="AF68" s="17">
        <f>本体!AH67</f>
        <v>0</v>
      </c>
      <c r="AG68" s="17">
        <f>本体!AI67</f>
        <v>0</v>
      </c>
      <c r="AH68" s="17">
        <f>本体!AJ67</f>
        <v>0</v>
      </c>
      <c r="AI68" s="17">
        <f>本体!AK67</f>
        <v>0</v>
      </c>
      <c r="AJ68" s="17">
        <f>本体!AL67</f>
        <v>0</v>
      </c>
      <c r="AK68" s="17">
        <f>本体!AM67</f>
        <v>0</v>
      </c>
      <c r="AL68" s="17">
        <f>本体!AN67</f>
        <v>0</v>
      </c>
      <c r="AM68" s="17">
        <f>本体!AO67</f>
        <v>0</v>
      </c>
      <c r="AN68" s="17">
        <f>本体!AP67</f>
        <v>0</v>
      </c>
      <c r="AO68" s="17">
        <f>本体!AQ67</f>
        <v>0</v>
      </c>
      <c r="AP68" s="17">
        <f>本体!AR67</f>
        <v>0</v>
      </c>
      <c r="AQ68" s="17">
        <f>本体!AS67</f>
        <v>0</v>
      </c>
      <c r="AR68" s="17">
        <f>本体!AT67</f>
        <v>0</v>
      </c>
      <c r="AS68" s="17">
        <f>本体!AU67</f>
        <v>0</v>
      </c>
      <c r="AT68" s="17">
        <f>本体!AV67</f>
        <v>0</v>
      </c>
      <c r="AU68" s="17">
        <f>本体!AW67</f>
        <v>0</v>
      </c>
      <c r="AV68" s="17">
        <f>本体!AX67</f>
        <v>0</v>
      </c>
      <c r="AW68" s="17" t="str">
        <f>本体!AY67</f>
        <v>Ｏ-15</v>
      </c>
      <c r="AX68" s="17" t="str">
        <f>本体!AZ67</f>
        <v>γ線用計測装置（スペクトロメータ含む）;ドーズキャリブレータ（キュリーメータ）</v>
      </c>
      <c r="AY68" s="17" t="str">
        <f>本体!BA67</f>
        <v>日立製作所　LSC-8000　2017.4.28納入</v>
      </c>
      <c r="AZ68" s="17">
        <f>本体!BB67</f>
        <v>0</v>
      </c>
      <c r="BA68" s="17" t="str">
        <f>本体!BC67</f>
        <v>日立製作所　ARC-8001　2017.4.28納入</v>
      </c>
      <c r="BB68" s="17" t="str">
        <f>本体!BD67</f>
        <v>スキャナータイプ画像解析装置　Amersham Typoon ScannerRGB67230103　2017.9.29納入</v>
      </c>
      <c r="BC68" s="17">
        <f>本体!BE67</f>
        <v>0</v>
      </c>
      <c r="BD68" s="17" t="str">
        <f>本体!BF67</f>
        <v>小動物PET/MRIシステム　MRS-3017-AOKK　2017.12.26</v>
      </c>
      <c r="BE68" s="17" t="str">
        <f>本体!BG67</f>
        <v>動物用MRI;サイクロトロン;核種合成装置</v>
      </c>
      <c r="BF68" s="17" t="str">
        <f>本体!BH67</f>
        <v>顕微鏡（蛍光実体顕微鏡等）;細胞培養装置;クロマトグラフ（液体・ガスクロマトグラフ質量分析装置等）;分光光度計（吸光・蛍光・赤外分光光度計等）;ミクロトーム</v>
      </c>
      <c r="BG68" s="17" t="str">
        <f>本体!BI67</f>
        <v>可能</v>
      </c>
      <c r="BH68" s="17">
        <f>本体!BJ67</f>
        <v>0</v>
      </c>
      <c r="BI68" s="17" t="str">
        <f>本体!BK67</f>
        <v>まずはメール（及び電話）で問合せから</v>
      </c>
      <c r="BJ68" s="17" t="str">
        <f>本体!BL67</f>
        <v>受け入れる際は従事者登録が必須（過去の被ばく記録がある場合、所属施設から記録を取り寄せる必要有）</v>
      </c>
      <c r="BK68" s="17" t="str">
        <f>本体!BM67</f>
        <v>利用者の所属元の個人被ばく線量計（ガラスバッチなどの受動式）を持参し、所属元から結果の提供を受ける;受け入れ先の施設で新たに個人被ばく線量計を用意し管理する</v>
      </c>
      <c r="BL68" s="17" t="str">
        <f>本体!BN67</f>
        <v>自身の所属・雇用元等で事前に受診することが必要（検診記録の提出が必須）</v>
      </c>
      <c r="BM68" s="17">
        <f>本体!CE67</f>
        <v>0</v>
      </c>
      <c r="BN68" s="17" t="str">
        <f>本体!CB67</f>
        <v>学外で教育訓練を受講している場合、その内容に問題が無ければ予防規程等の一部を除き、受講を免除する。</v>
      </c>
      <c r="BO68" s="17" t="str">
        <f>本体!CC67</f>
        <v>全て対面</v>
      </c>
      <c r="BP68" s="17">
        <f>本体!CD67</f>
        <v>0</v>
      </c>
      <c r="BQ68" s="17" t="str">
        <f>本体!BT67</f>
        <v>〇</v>
      </c>
      <c r="BR68" s="17" t="str">
        <f>本体!BU67</f>
        <v>〇</v>
      </c>
      <c r="BS68" s="17" t="str">
        <f>本体!BV67</f>
        <v>×</v>
      </c>
      <c r="BT68" s="17" t="str">
        <f>本体!BW67</f>
        <v>×</v>
      </c>
      <c r="BU68" s="17" t="str">
        <f>本体!BZ67</f>
        <v>△（応相談）</v>
      </c>
      <c r="BV68" s="17" t="str">
        <f>本体!BS67</f>
        <v>放射線安全管理スタッフ;動物実験全般の相談スタッフ;一般的な実験装置の相談スタッフ;実験に関する相談員;サイクロトロンオペレーター</v>
      </c>
      <c r="BW68" s="17">
        <f>本体!BO67</f>
        <v>0</v>
      </c>
      <c r="BX68" s="17" t="str">
        <f>本体!BP67</f>
        <v>別途、ホームページにて利用料金掲載　施設への問い合わせ可能</v>
      </c>
      <c r="BY68" s="17" t="str">
        <f>本体!BQ67</f>
        <v>別途、ホームページにて利用料金掲載　施設への問い合わせ可能</v>
      </c>
      <c r="BZ68" s="17" t="str">
        <f>本体!BX67</f>
        <v>×</v>
      </c>
      <c r="CA68" s="17" t="str">
        <f>本体!BY67</f>
        <v>〇</v>
      </c>
      <c r="CB68" s="17" t="str">
        <f>本体!BR67</f>
        <v>平日９：００～１７：００、それ以外は要相談可能</v>
      </c>
      <c r="CC68" s="17" t="str">
        <f>本体!CA67</f>
        <v>〇</v>
      </c>
      <c r="CD68" s="17" t="str">
        <f>本体!CG67</f>
        <v>運営管理グループ</v>
      </c>
      <c r="CE68" s="17" t="str">
        <f>本体!CH67</f>
        <v>0175-72-1270</v>
      </c>
      <c r="CF68" s="30" t="str">
        <f>本体!CI67</f>
        <v>shusei.yamazaki@aomori-qsc.jp</v>
      </c>
    </row>
    <row r="69" spans="2:84" ht="243.75">
      <c r="B69" s="29">
        <f>本体!C68</f>
        <v>0</v>
      </c>
      <c r="C69" s="17">
        <f>本体!D68</f>
        <v>0</v>
      </c>
      <c r="D69" s="17">
        <f>本体!E68</f>
        <v>0</v>
      </c>
      <c r="E69" s="17">
        <f>本体!G68</f>
        <v>0</v>
      </c>
      <c r="F69" s="17">
        <f>本体!H68</f>
        <v>0</v>
      </c>
      <c r="G69" s="17">
        <f>本体!I68</f>
        <v>0</v>
      </c>
      <c r="H69" s="17">
        <f>本体!J68</f>
        <v>0</v>
      </c>
      <c r="I69" s="17">
        <f>本体!K68</f>
        <v>0</v>
      </c>
      <c r="J69" s="17">
        <f>本体!L68</f>
        <v>0</v>
      </c>
      <c r="K69" s="17">
        <f>本体!M68</f>
        <v>0</v>
      </c>
      <c r="L69" s="17">
        <f>本体!N68</f>
        <v>0</v>
      </c>
      <c r="M69" s="17">
        <f>本体!O68</f>
        <v>0</v>
      </c>
      <c r="N69" s="17">
        <f>本体!P68</f>
        <v>0</v>
      </c>
      <c r="O69" s="17">
        <f>本体!Q68</f>
        <v>0</v>
      </c>
      <c r="P69" s="17">
        <f>本体!R68</f>
        <v>0</v>
      </c>
      <c r="Q69" s="17">
        <f>本体!S68</f>
        <v>0</v>
      </c>
      <c r="R69" s="17">
        <f>本体!T68</f>
        <v>0</v>
      </c>
      <c r="S69" s="17">
        <f>本体!U68</f>
        <v>0</v>
      </c>
      <c r="T69" s="17">
        <f>本体!V68</f>
        <v>0</v>
      </c>
      <c r="U69" s="17">
        <f>本体!W68</f>
        <v>0</v>
      </c>
      <c r="V69" s="17">
        <f>本体!X68</f>
        <v>0</v>
      </c>
      <c r="W69" s="17">
        <f>本体!Y68</f>
        <v>0</v>
      </c>
      <c r="X69" s="17">
        <f>本体!Z68</f>
        <v>0</v>
      </c>
      <c r="Y69" s="17">
        <f>本体!AA68</f>
        <v>0</v>
      </c>
      <c r="Z69" s="17">
        <f>本体!AB68</f>
        <v>0</v>
      </c>
      <c r="AA69" s="17">
        <f>本体!AC68</f>
        <v>0</v>
      </c>
      <c r="AB69" s="17">
        <f>本体!AD68</f>
        <v>0</v>
      </c>
      <c r="AC69" s="17">
        <f>本体!AE68</f>
        <v>0</v>
      </c>
      <c r="AD69" s="17">
        <f>本体!AF68</f>
        <v>0</v>
      </c>
      <c r="AE69" s="17">
        <f>本体!AG68</f>
        <v>0</v>
      </c>
      <c r="AF69" s="17">
        <f>本体!AH68</f>
        <v>0</v>
      </c>
      <c r="AG69" s="17">
        <f>本体!AI68</f>
        <v>0</v>
      </c>
      <c r="AH69" s="17">
        <f>本体!AJ68</f>
        <v>0</v>
      </c>
      <c r="AI69" s="17">
        <f>本体!AK68</f>
        <v>0</v>
      </c>
      <c r="AJ69" s="17">
        <f>本体!AL68</f>
        <v>0</v>
      </c>
      <c r="AK69" s="17">
        <f>本体!AM68</f>
        <v>0</v>
      </c>
      <c r="AL69" s="17">
        <f>本体!AN68</f>
        <v>0</v>
      </c>
      <c r="AM69" s="17">
        <f>本体!AO68</f>
        <v>0</v>
      </c>
      <c r="AN69" s="17">
        <f>本体!AP68</f>
        <v>0</v>
      </c>
      <c r="AO69" s="17">
        <f>本体!AQ68</f>
        <v>0</v>
      </c>
      <c r="AP69" s="17">
        <f>本体!AR68</f>
        <v>0</v>
      </c>
      <c r="AQ69" s="17">
        <f>本体!AS68</f>
        <v>0</v>
      </c>
      <c r="AR69" s="17">
        <f>本体!AT68</f>
        <v>0</v>
      </c>
      <c r="AS69" s="17">
        <f>本体!AU68</f>
        <v>0</v>
      </c>
      <c r="AT69" s="17">
        <f>本体!AV68</f>
        <v>0</v>
      </c>
      <c r="AU69" s="17">
        <f>本体!AW68</f>
        <v>0</v>
      </c>
      <c r="AV69" s="17">
        <f>本体!AX68</f>
        <v>0</v>
      </c>
      <c r="AW69" s="17">
        <f>本体!AY68</f>
        <v>0</v>
      </c>
      <c r="AX69" s="17">
        <f>本体!AZ68</f>
        <v>0</v>
      </c>
      <c r="AY69" s="17">
        <f>本体!BA68</f>
        <v>0</v>
      </c>
      <c r="AZ69" s="17">
        <f>本体!BB68</f>
        <v>0</v>
      </c>
      <c r="BA69" s="17">
        <f>本体!BC68</f>
        <v>0</v>
      </c>
      <c r="BB69" s="17">
        <f>本体!BD68</f>
        <v>0</v>
      </c>
      <c r="BC69" s="17">
        <f>本体!BE68</f>
        <v>0</v>
      </c>
      <c r="BD69" s="17">
        <f>本体!BF68</f>
        <v>0</v>
      </c>
      <c r="BE69" s="17">
        <f>本体!BG68</f>
        <v>0</v>
      </c>
      <c r="BF69" s="17">
        <f>本体!BH68</f>
        <v>0</v>
      </c>
      <c r="BG69" s="17">
        <f>本体!BI68</f>
        <v>0</v>
      </c>
      <c r="BH69" s="17">
        <f>本体!BJ68</f>
        <v>0</v>
      </c>
      <c r="BI69" s="17">
        <f>本体!BK68</f>
        <v>0</v>
      </c>
      <c r="BJ69" s="17">
        <f>本体!BL68</f>
        <v>0</v>
      </c>
      <c r="BK69" s="17">
        <f>本体!BM68</f>
        <v>0</v>
      </c>
      <c r="BL69" s="17">
        <f>本体!BN68</f>
        <v>0</v>
      </c>
      <c r="BM69" s="17">
        <f>本体!CE68</f>
        <v>0</v>
      </c>
      <c r="BN69" s="17">
        <f>本体!CB68</f>
        <v>0</v>
      </c>
      <c r="BO69" s="17">
        <f>本体!CC68</f>
        <v>0</v>
      </c>
      <c r="BP69" s="17">
        <f>本体!CD68</f>
        <v>0</v>
      </c>
      <c r="BQ69" s="17">
        <f>本体!BT68</f>
        <v>0</v>
      </c>
      <c r="BR69" s="17">
        <f>本体!BU68</f>
        <v>0</v>
      </c>
      <c r="BS69" s="17">
        <f>本体!BV68</f>
        <v>0</v>
      </c>
      <c r="BT69" s="17">
        <f>本体!BW68</f>
        <v>0</v>
      </c>
      <c r="BU69" s="17">
        <f>本体!BZ68</f>
        <v>0</v>
      </c>
      <c r="BV69" s="17">
        <f>本体!BS68</f>
        <v>0</v>
      </c>
      <c r="BW69" s="17">
        <f>本体!BO68</f>
        <v>0</v>
      </c>
      <c r="BX69" s="17">
        <f>本体!BP68</f>
        <v>0</v>
      </c>
      <c r="BY69" s="17">
        <f>本体!BQ68</f>
        <v>0</v>
      </c>
      <c r="BZ69" s="17">
        <f>本体!BX68</f>
        <v>0</v>
      </c>
      <c r="CA69" s="17">
        <f>本体!BY68</f>
        <v>0</v>
      </c>
      <c r="CB69" s="17">
        <f>本体!BR68</f>
        <v>0</v>
      </c>
      <c r="CC69" s="17">
        <f>本体!CA68</f>
        <v>0</v>
      </c>
      <c r="CD69" s="17">
        <f>本体!CG68</f>
        <v>0</v>
      </c>
      <c r="CE69" s="17">
        <f>本体!CH68</f>
        <v>0</v>
      </c>
      <c r="CF69" s="30">
        <f>本体!CI68</f>
        <v>0</v>
      </c>
    </row>
    <row r="70" spans="2:84">
      <c r="B70" s="29">
        <f>本体!C69</f>
        <v>0</v>
      </c>
      <c r="C70" s="17">
        <f>本体!D69</f>
        <v>0</v>
      </c>
      <c r="D70" s="17">
        <f>本体!E69</f>
        <v>0</v>
      </c>
      <c r="E70" s="17">
        <f>本体!G69</f>
        <v>0</v>
      </c>
      <c r="F70" s="17">
        <f>本体!H69</f>
        <v>0</v>
      </c>
      <c r="G70" s="17">
        <f>本体!I69</f>
        <v>0</v>
      </c>
      <c r="H70" s="17">
        <f>本体!J69</f>
        <v>0</v>
      </c>
      <c r="I70" s="17">
        <f>本体!K69</f>
        <v>0</v>
      </c>
      <c r="J70" s="17">
        <f>本体!L69</f>
        <v>0</v>
      </c>
      <c r="K70" s="17">
        <f>本体!M69</f>
        <v>0</v>
      </c>
      <c r="L70" s="17">
        <f>本体!N69</f>
        <v>0</v>
      </c>
      <c r="M70" s="17">
        <f>本体!O69</f>
        <v>0</v>
      </c>
      <c r="N70" s="17">
        <f>本体!P69</f>
        <v>0</v>
      </c>
      <c r="O70" s="17">
        <f>本体!Q69</f>
        <v>0</v>
      </c>
      <c r="P70" s="17">
        <f>本体!R69</f>
        <v>0</v>
      </c>
      <c r="Q70" s="17">
        <f>本体!S69</f>
        <v>0</v>
      </c>
      <c r="R70" s="17">
        <f>本体!T69</f>
        <v>0</v>
      </c>
      <c r="S70" s="17">
        <f>本体!U69</f>
        <v>0</v>
      </c>
      <c r="T70" s="17">
        <f>本体!V69</f>
        <v>0</v>
      </c>
      <c r="U70" s="17">
        <f>本体!W69</f>
        <v>0</v>
      </c>
      <c r="V70" s="17">
        <f>本体!X69</f>
        <v>0</v>
      </c>
      <c r="W70" s="17">
        <f>本体!Y69</f>
        <v>0</v>
      </c>
      <c r="X70" s="17">
        <f>本体!Z69</f>
        <v>0</v>
      </c>
      <c r="Y70" s="17">
        <f>本体!AA69</f>
        <v>0</v>
      </c>
      <c r="Z70" s="17">
        <f>本体!AB69</f>
        <v>0</v>
      </c>
      <c r="AA70" s="17">
        <f>本体!AC69</f>
        <v>0</v>
      </c>
      <c r="AB70" s="17">
        <f>本体!AD69</f>
        <v>0</v>
      </c>
      <c r="AC70" s="17">
        <f>本体!AE69</f>
        <v>0</v>
      </c>
      <c r="AD70" s="17">
        <f>本体!AF69</f>
        <v>0</v>
      </c>
      <c r="AE70" s="17">
        <f>本体!AG69</f>
        <v>0</v>
      </c>
      <c r="AF70" s="17">
        <f>本体!AH69</f>
        <v>0</v>
      </c>
      <c r="AG70" s="17">
        <f>本体!AI69</f>
        <v>0</v>
      </c>
      <c r="AH70" s="17">
        <f>本体!AJ69</f>
        <v>0</v>
      </c>
      <c r="AI70" s="17">
        <f>本体!AK69</f>
        <v>0</v>
      </c>
      <c r="AJ70" s="17">
        <f>本体!AL69</f>
        <v>0</v>
      </c>
      <c r="AK70" s="17">
        <f>本体!AM69</f>
        <v>0</v>
      </c>
      <c r="AL70" s="17">
        <f>本体!AN69</f>
        <v>0</v>
      </c>
      <c r="AM70" s="17">
        <f>本体!AO69</f>
        <v>0</v>
      </c>
      <c r="AN70" s="17">
        <f>本体!AP69</f>
        <v>0</v>
      </c>
      <c r="AO70" s="17">
        <f>本体!AQ69</f>
        <v>0</v>
      </c>
      <c r="AP70" s="17">
        <f>本体!AR69</f>
        <v>0</v>
      </c>
      <c r="AQ70" s="17">
        <f>本体!AS69</f>
        <v>0</v>
      </c>
      <c r="AR70" s="17">
        <f>本体!AT69</f>
        <v>0</v>
      </c>
      <c r="AS70" s="17">
        <f>本体!AU69</f>
        <v>0</v>
      </c>
      <c r="AT70" s="17">
        <f>本体!AV69</f>
        <v>0</v>
      </c>
      <c r="AU70" s="17">
        <f>本体!AW69</f>
        <v>0</v>
      </c>
      <c r="AV70" s="17">
        <f>本体!AX69</f>
        <v>0</v>
      </c>
      <c r="AW70" s="17">
        <f>本体!AY69</f>
        <v>0</v>
      </c>
      <c r="AX70" s="17">
        <f>本体!AZ69</f>
        <v>0</v>
      </c>
      <c r="AY70" s="17">
        <f>本体!BA69</f>
        <v>0</v>
      </c>
      <c r="AZ70" s="17">
        <f>本体!BB69</f>
        <v>0</v>
      </c>
      <c r="BA70" s="17">
        <f>本体!BC69</f>
        <v>0</v>
      </c>
      <c r="BB70" s="17">
        <f>本体!BD69</f>
        <v>0</v>
      </c>
      <c r="BC70" s="17">
        <f>本体!BE69</f>
        <v>0</v>
      </c>
      <c r="BD70" s="17">
        <f>本体!BF69</f>
        <v>0</v>
      </c>
      <c r="BE70" s="17">
        <f>本体!BG69</f>
        <v>0</v>
      </c>
      <c r="BF70" s="17">
        <f>本体!BH69</f>
        <v>0</v>
      </c>
      <c r="BG70" s="17">
        <f>本体!BI69</f>
        <v>0</v>
      </c>
      <c r="BH70" s="17">
        <f>本体!BJ69</f>
        <v>0</v>
      </c>
      <c r="BI70" s="17">
        <f>本体!BK69</f>
        <v>0</v>
      </c>
      <c r="BJ70" s="17">
        <f>本体!BL69</f>
        <v>0</v>
      </c>
      <c r="BK70" s="17">
        <f>本体!BM69</f>
        <v>0</v>
      </c>
      <c r="BL70" s="17">
        <f>本体!BN69</f>
        <v>0</v>
      </c>
      <c r="BM70" s="17">
        <f>本体!CE69</f>
        <v>0</v>
      </c>
      <c r="BN70" s="17">
        <f>本体!CB69</f>
        <v>0</v>
      </c>
      <c r="BO70" s="17">
        <f>本体!CC69</f>
        <v>0</v>
      </c>
      <c r="BP70" s="17">
        <f>本体!CD69</f>
        <v>0</v>
      </c>
      <c r="BQ70" s="17">
        <f>本体!BT69</f>
        <v>0</v>
      </c>
      <c r="BR70" s="17">
        <f>本体!BU69</f>
        <v>0</v>
      </c>
      <c r="BS70" s="17">
        <f>本体!BV69</f>
        <v>0</v>
      </c>
      <c r="BT70" s="17">
        <f>本体!BW69</f>
        <v>0</v>
      </c>
      <c r="BU70" s="17">
        <f>本体!BZ69</f>
        <v>0</v>
      </c>
      <c r="BV70" s="17">
        <f>本体!BS69</f>
        <v>0</v>
      </c>
      <c r="BW70" s="17">
        <f>本体!BO69</f>
        <v>0</v>
      </c>
      <c r="BX70" s="17">
        <f>本体!BP69</f>
        <v>0</v>
      </c>
      <c r="BY70" s="17">
        <f>本体!BQ69</f>
        <v>0</v>
      </c>
      <c r="BZ70" s="17">
        <f>本体!BX69</f>
        <v>0</v>
      </c>
      <c r="CA70" s="17">
        <f>本体!BY69</f>
        <v>0</v>
      </c>
      <c r="CB70" s="17">
        <f>本体!BR69</f>
        <v>0</v>
      </c>
      <c r="CC70" s="17">
        <f>本体!CA69</f>
        <v>0</v>
      </c>
      <c r="CD70" s="17">
        <f>本体!CG69</f>
        <v>0</v>
      </c>
      <c r="CE70" s="17">
        <f>本体!CH69</f>
        <v>0</v>
      </c>
      <c r="CF70" s="30">
        <f>本体!CI69</f>
        <v>0</v>
      </c>
    </row>
    <row r="71" spans="2:84">
      <c r="B71" s="29">
        <f>本体!C70</f>
        <v>0</v>
      </c>
      <c r="C71" s="17">
        <f>本体!D70</f>
        <v>0</v>
      </c>
      <c r="D71" s="17">
        <f>本体!E70</f>
        <v>0</v>
      </c>
      <c r="E71" s="17">
        <f>本体!G70</f>
        <v>0</v>
      </c>
      <c r="F71" s="17">
        <f>本体!H70</f>
        <v>0</v>
      </c>
      <c r="G71" s="17">
        <f>本体!I70</f>
        <v>0</v>
      </c>
      <c r="H71" s="17">
        <f>本体!J70</f>
        <v>0</v>
      </c>
      <c r="I71" s="17">
        <f>本体!K70</f>
        <v>0</v>
      </c>
      <c r="J71" s="17">
        <f>本体!L70</f>
        <v>0</v>
      </c>
      <c r="K71" s="17">
        <f>本体!M70</f>
        <v>0</v>
      </c>
      <c r="L71" s="17">
        <f>本体!N70</f>
        <v>0</v>
      </c>
      <c r="M71" s="17">
        <f>本体!O70</f>
        <v>0</v>
      </c>
      <c r="N71" s="17">
        <f>本体!P70</f>
        <v>0</v>
      </c>
      <c r="O71" s="17">
        <f>本体!Q70</f>
        <v>0</v>
      </c>
      <c r="P71" s="17">
        <f>本体!R70</f>
        <v>0</v>
      </c>
      <c r="Q71" s="17">
        <f>本体!S70</f>
        <v>0</v>
      </c>
      <c r="R71" s="17">
        <f>本体!T70</f>
        <v>0</v>
      </c>
      <c r="S71" s="17">
        <f>本体!U70</f>
        <v>0</v>
      </c>
      <c r="T71" s="17">
        <f>本体!V70</f>
        <v>0</v>
      </c>
      <c r="U71" s="17">
        <f>本体!W70</f>
        <v>0</v>
      </c>
      <c r="V71" s="17">
        <f>本体!X70</f>
        <v>0</v>
      </c>
      <c r="W71" s="17">
        <f>本体!Y70</f>
        <v>0</v>
      </c>
      <c r="X71" s="17">
        <f>本体!Z70</f>
        <v>0</v>
      </c>
      <c r="Y71" s="17">
        <f>本体!AA70</f>
        <v>0</v>
      </c>
      <c r="Z71" s="17">
        <f>本体!AB70</f>
        <v>0</v>
      </c>
      <c r="AA71" s="17">
        <f>本体!AC70</f>
        <v>0</v>
      </c>
      <c r="AB71" s="17">
        <f>本体!AD70</f>
        <v>0</v>
      </c>
      <c r="AC71" s="17">
        <f>本体!AE70</f>
        <v>0</v>
      </c>
      <c r="AD71" s="17">
        <f>本体!AF70</f>
        <v>0</v>
      </c>
      <c r="AE71" s="17">
        <f>本体!AG70</f>
        <v>0</v>
      </c>
      <c r="AF71" s="17">
        <f>本体!AH70</f>
        <v>0</v>
      </c>
      <c r="AG71" s="17">
        <f>本体!AI70</f>
        <v>0</v>
      </c>
      <c r="AH71" s="17">
        <f>本体!AJ70</f>
        <v>0</v>
      </c>
      <c r="AI71" s="17">
        <f>本体!AK70</f>
        <v>0</v>
      </c>
      <c r="AJ71" s="17">
        <f>本体!AL70</f>
        <v>0</v>
      </c>
      <c r="AK71" s="17">
        <f>本体!AM70</f>
        <v>0</v>
      </c>
      <c r="AL71" s="17">
        <f>本体!AN70</f>
        <v>0</v>
      </c>
      <c r="AM71" s="17">
        <f>本体!AO70</f>
        <v>0</v>
      </c>
      <c r="AN71" s="17">
        <f>本体!AP70</f>
        <v>0</v>
      </c>
      <c r="AO71" s="17">
        <f>本体!AQ70</f>
        <v>0</v>
      </c>
      <c r="AP71" s="17">
        <f>本体!AR70</f>
        <v>0</v>
      </c>
      <c r="AQ71" s="17">
        <f>本体!AS70</f>
        <v>0</v>
      </c>
      <c r="AR71" s="17">
        <f>本体!AT70</f>
        <v>0</v>
      </c>
      <c r="AS71" s="17">
        <f>本体!AU70</f>
        <v>0</v>
      </c>
      <c r="AT71" s="17">
        <f>本体!AV70</f>
        <v>0</v>
      </c>
      <c r="AU71" s="17">
        <f>本体!AW70</f>
        <v>0</v>
      </c>
      <c r="AV71" s="17">
        <f>本体!AX70</f>
        <v>0</v>
      </c>
      <c r="AW71" s="17">
        <f>本体!AY70</f>
        <v>0</v>
      </c>
      <c r="AX71" s="17">
        <f>本体!AZ70</f>
        <v>0</v>
      </c>
      <c r="AY71" s="17">
        <f>本体!BA70</f>
        <v>0</v>
      </c>
      <c r="AZ71" s="17">
        <f>本体!BB70</f>
        <v>0</v>
      </c>
      <c r="BA71" s="17">
        <f>本体!BC70</f>
        <v>0</v>
      </c>
      <c r="BB71" s="17">
        <f>本体!BD70</f>
        <v>0</v>
      </c>
      <c r="BC71" s="17">
        <f>本体!BE70</f>
        <v>0</v>
      </c>
      <c r="BD71" s="17">
        <f>本体!BF70</f>
        <v>0</v>
      </c>
      <c r="BE71" s="17">
        <f>本体!BG70</f>
        <v>0</v>
      </c>
      <c r="BF71" s="17">
        <f>本体!BH70</f>
        <v>0</v>
      </c>
      <c r="BG71" s="17">
        <f>本体!BI70</f>
        <v>0</v>
      </c>
      <c r="BH71" s="17">
        <f>本体!BJ70</f>
        <v>0</v>
      </c>
      <c r="BI71" s="17">
        <f>本体!BK70</f>
        <v>0</v>
      </c>
      <c r="BJ71" s="17">
        <f>本体!BL70</f>
        <v>0</v>
      </c>
      <c r="BK71" s="17">
        <f>本体!BM70</f>
        <v>0</v>
      </c>
      <c r="BL71" s="17">
        <f>本体!BN70</f>
        <v>0</v>
      </c>
      <c r="BM71" s="17">
        <f>本体!CE70</f>
        <v>0</v>
      </c>
      <c r="BN71" s="17">
        <f>本体!CB70</f>
        <v>0</v>
      </c>
      <c r="BO71" s="17">
        <f>本体!CC70</f>
        <v>0</v>
      </c>
      <c r="BP71" s="17">
        <f>本体!CD70</f>
        <v>0</v>
      </c>
      <c r="BQ71" s="17">
        <f>本体!BT70</f>
        <v>0</v>
      </c>
      <c r="BR71" s="17">
        <f>本体!BU70</f>
        <v>0</v>
      </c>
      <c r="BS71" s="17">
        <f>本体!BV70</f>
        <v>0</v>
      </c>
      <c r="BT71" s="17">
        <f>本体!BW70</f>
        <v>0</v>
      </c>
      <c r="BU71" s="17">
        <f>本体!BZ70</f>
        <v>0</v>
      </c>
      <c r="BV71" s="17">
        <f>本体!BS70</f>
        <v>0</v>
      </c>
      <c r="BW71" s="17">
        <f>本体!BO70</f>
        <v>0</v>
      </c>
      <c r="BX71" s="17">
        <f>本体!BP70</f>
        <v>0</v>
      </c>
      <c r="BY71" s="17">
        <f>本体!BQ70</f>
        <v>0</v>
      </c>
      <c r="BZ71" s="17">
        <f>本体!BX70</f>
        <v>0</v>
      </c>
      <c r="CA71" s="17">
        <f>本体!BY70</f>
        <v>0</v>
      </c>
      <c r="CB71" s="17">
        <f>本体!BR70</f>
        <v>0</v>
      </c>
      <c r="CC71" s="17">
        <f>本体!CA70</f>
        <v>0</v>
      </c>
      <c r="CD71" s="17">
        <f>本体!CG70</f>
        <v>0</v>
      </c>
      <c r="CE71" s="17">
        <f>本体!CH70</f>
        <v>0</v>
      </c>
      <c r="CF71" s="30">
        <f>本体!CI70</f>
        <v>0</v>
      </c>
    </row>
    <row r="72" spans="2:84">
      <c r="B72" s="29">
        <f>本体!C71</f>
        <v>0</v>
      </c>
      <c r="C72" s="17">
        <f>本体!D71</f>
        <v>0</v>
      </c>
      <c r="D72" s="17">
        <f>本体!E71</f>
        <v>0</v>
      </c>
      <c r="E72" s="17">
        <f>本体!G71</f>
        <v>0</v>
      </c>
      <c r="F72" s="17">
        <f>本体!H71</f>
        <v>0</v>
      </c>
      <c r="G72" s="17">
        <f>本体!I71</f>
        <v>0</v>
      </c>
      <c r="H72" s="17">
        <f>本体!J71</f>
        <v>0</v>
      </c>
      <c r="I72" s="17">
        <f>本体!K71</f>
        <v>0</v>
      </c>
      <c r="J72" s="17">
        <f>本体!L71</f>
        <v>0</v>
      </c>
      <c r="K72" s="17">
        <f>本体!M71</f>
        <v>0</v>
      </c>
      <c r="L72" s="17">
        <f>本体!N71</f>
        <v>0</v>
      </c>
      <c r="M72" s="17">
        <f>本体!O71</f>
        <v>0</v>
      </c>
      <c r="N72" s="17">
        <f>本体!P71</f>
        <v>0</v>
      </c>
      <c r="O72" s="17">
        <f>本体!Q71</f>
        <v>0</v>
      </c>
      <c r="P72" s="17">
        <f>本体!R71</f>
        <v>0</v>
      </c>
      <c r="Q72" s="17">
        <f>本体!S71</f>
        <v>0</v>
      </c>
      <c r="R72" s="17">
        <f>本体!T71</f>
        <v>0</v>
      </c>
      <c r="S72" s="17">
        <f>本体!U71</f>
        <v>0</v>
      </c>
      <c r="T72" s="17">
        <f>本体!V71</f>
        <v>0</v>
      </c>
      <c r="U72" s="17">
        <f>本体!W71</f>
        <v>0</v>
      </c>
      <c r="V72" s="17">
        <f>本体!X71</f>
        <v>0</v>
      </c>
      <c r="W72" s="17">
        <f>本体!Y71</f>
        <v>0</v>
      </c>
      <c r="X72" s="17">
        <f>本体!Z71</f>
        <v>0</v>
      </c>
      <c r="Y72" s="17">
        <f>本体!AA71</f>
        <v>0</v>
      </c>
      <c r="Z72" s="17">
        <f>本体!AB71</f>
        <v>0</v>
      </c>
      <c r="AA72" s="17">
        <f>本体!AC71</f>
        <v>0</v>
      </c>
      <c r="AB72" s="17">
        <f>本体!AD71</f>
        <v>0</v>
      </c>
      <c r="AC72" s="17">
        <f>本体!AE71</f>
        <v>0</v>
      </c>
      <c r="AD72" s="17">
        <f>本体!AF71</f>
        <v>0</v>
      </c>
      <c r="AE72" s="17">
        <f>本体!AG71</f>
        <v>0</v>
      </c>
      <c r="AF72" s="17">
        <f>本体!AH71</f>
        <v>0</v>
      </c>
      <c r="AG72" s="17">
        <f>本体!AI71</f>
        <v>0</v>
      </c>
      <c r="AH72" s="17">
        <f>本体!AJ71</f>
        <v>0</v>
      </c>
      <c r="AI72" s="17">
        <f>本体!AK71</f>
        <v>0</v>
      </c>
      <c r="AJ72" s="17">
        <f>本体!AL71</f>
        <v>0</v>
      </c>
      <c r="AK72" s="17">
        <f>本体!AM71</f>
        <v>0</v>
      </c>
      <c r="AL72" s="17">
        <f>本体!AN71</f>
        <v>0</v>
      </c>
      <c r="AM72" s="17">
        <f>本体!AO71</f>
        <v>0</v>
      </c>
      <c r="AN72" s="17">
        <f>本体!AP71</f>
        <v>0</v>
      </c>
      <c r="AO72" s="17">
        <f>本体!AQ71</f>
        <v>0</v>
      </c>
      <c r="AP72" s="17">
        <f>本体!AR71</f>
        <v>0</v>
      </c>
      <c r="AQ72" s="17">
        <f>本体!AS71</f>
        <v>0</v>
      </c>
      <c r="AR72" s="17">
        <f>本体!AT71</f>
        <v>0</v>
      </c>
      <c r="AS72" s="17">
        <f>本体!AU71</f>
        <v>0</v>
      </c>
      <c r="AT72" s="17">
        <f>本体!AV71</f>
        <v>0</v>
      </c>
      <c r="AU72" s="17">
        <f>本体!AW71</f>
        <v>0</v>
      </c>
      <c r="AV72" s="17">
        <f>本体!AX71</f>
        <v>0</v>
      </c>
      <c r="AW72" s="17">
        <f>本体!AY71</f>
        <v>0</v>
      </c>
      <c r="AX72" s="17">
        <f>本体!AZ71</f>
        <v>0</v>
      </c>
      <c r="AY72" s="17">
        <f>本体!BA71</f>
        <v>0</v>
      </c>
      <c r="AZ72" s="17">
        <f>本体!BB71</f>
        <v>0</v>
      </c>
      <c r="BA72" s="17">
        <f>本体!BC71</f>
        <v>0</v>
      </c>
      <c r="BB72" s="17">
        <f>本体!BD71</f>
        <v>0</v>
      </c>
      <c r="BC72" s="17">
        <f>本体!BE71</f>
        <v>0</v>
      </c>
      <c r="BD72" s="17">
        <f>本体!BF71</f>
        <v>0</v>
      </c>
      <c r="BE72" s="17">
        <f>本体!BG71</f>
        <v>0</v>
      </c>
      <c r="BF72" s="17">
        <f>本体!BH71</f>
        <v>0</v>
      </c>
      <c r="BG72" s="17">
        <f>本体!BI71</f>
        <v>0</v>
      </c>
      <c r="BH72" s="17">
        <f>本体!BJ71</f>
        <v>0</v>
      </c>
      <c r="BI72" s="17">
        <f>本体!BK71</f>
        <v>0</v>
      </c>
      <c r="BJ72" s="17">
        <f>本体!BL71</f>
        <v>0</v>
      </c>
      <c r="BK72" s="17">
        <f>本体!BM71</f>
        <v>0</v>
      </c>
      <c r="BL72" s="17">
        <f>本体!BN71</f>
        <v>0</v>
      </c>
      <c r="BM72" s="17">
        <f>本体!CE71</f>
        <v>0</v>
      </c>
      <c r="BN72" s="17">
        <f>本体!CB71</f>
        <v>0</v>
      </c>
      <c r="BO72" s="17">
        <f>本体!CC71</f>
        <v>0</v>
      </c>
      <c r="BP72" s="17">
        <f>本体!CD71</f>
        <v>0</v>
      </c>
      <c r="BQ72" s="17">
        <f>本体!BT71</f>
        <v>0</v>
      </c>
      <c r="BR72" s="17">
        <f>本体!BU71</f>
        <v>0</v>
      </c>
      <c r="BS72" s="17">
        <f>本体!BV71</f>
        <v>0</v>
      </c>
      <c r="BT72" s="17">
        <f>本体!BW71</f>
        <v>0</v>
      </c>
      <c r="BU72" s="17">
        <f>本体!BZ71</f>
        <v>0</v>
      </c>
      <c r="BV72" s="17">
        <f>本体!BS71</f>
        <v>0</v>
      </c>
      <c r="BW72" s="17">
        <f>本体!BO71</f>
        <v>0</v>
      </c>
      <c r="BX72" s="17">
        <f>本体!BP71</f>
        <v>0</v>
      </c>
      <c r="BY72" s="17">
        <f>本体!BQ71</f>
        <v>0</v>
      </c>
      <c r="BZ72" s="17">
        <f>本体!BX71</f>
        <v>0</v>
      </c>
      <c r="CA72" s="17">
        <f>本体!BY71</f>
        <v>0</v>
      </c>
      <c r="CB72" s="17">
        <f>本体!BR71</f>
        <v>0</v>
      </c>
      <c r="CC72" s="17">
        <f>本体!CA71</f>
        <v>0</v>
      </c>
      <c r="CD72" s="17">
        <f>本体!CG71</f>
        <v>0</v>
      </c>
      <c r="CE72" s="17">
        <f>本体!CH71</f>
        <v>0</v>
      </c>
      <c r="CF72" s="30">
        <f>本体!CI71</f>
        <v>0</v>
      </c>
    </row>
    <row r="73" spans="2:84">
      <c r="B73" s="29">
        <f>本体!C72</f>
        <v>0</v>
      </c>
      <c r="C73" s="17">
        <f>本体!D72</f>
        <v>0</v>
      </c>
      <c r="D73" s="17">
        <f>本体!E72</f>
        <v>0</v>
      </c>
      <c r="E73" s="17">
        <f>本体!G72</f>
        <v>0</v>
      </c>
      <c r="F73" s="17">
        <f>本体!H72</f>
        <v>0</v>
      </c>
      <c r="G73" s="17">
        <f>本体!I72</f>
        <v>0</v>
      </c>
      <c r="H73" s="17">
        <f>本体!J72</f>
        <v>0</v>
      </c>
      <c r="I73" s="17">
        <f>本体!K72</f>
        <v>0</v>
      </c>
      <c r="J73" s="17">
        <f>本体!L72</f>
        <v>0</v>
      </c>
      <c r="K73" s="17">
        <f>本体!M72</f>
        <v>0</v>
      </c>
      <c r="L73" s="17">
        <f>本体!N72</f>
        <v>0</v>
      </c>
      <c r="M73" s="17">
        <f>本体!O72</f>
        <v>0</v>
      </c>
      <c r="N73" s="17">
        <f>本体!P72</f>
        <v>0</v>
      </c>
      <c r="O73" s="17">
        <f>本体!Q72</f>
        <v>0</v>
      </c>
      <c r="P73" s="17">
        <f>本体!R72</f>
        <v>0</v>
      </c>
      <c r="Q73" s="17">
        <f>本体!S72</f>
        <v>0</v>
      </c>
      <c r="R73" s="17">
        <f>本体!T72</f>
        <v>0</v>
      </c>
      <c r="S73" s="17">
        <f>本体!U72</f>
        <v>0</v>
      </c>
      <c r="T73" s="17">
        <f>本体!V72</f>
        <v>0</v>
      </c>
      <c r="U73" s="17">
        <f>本体!W72</f>
        <v>0</v>
      </c>
      <c r="V73" s="17">
        <f>本体!X72</f>
        <v>0</v>
      </c>
      <c r="W73" s="17">
        <f>本体!Y72</f>
        <v>0</v>
      </c>
      <c r="X73" s="17">
        <f>本体!Z72</f>
        <v>0</v>
      </c>
      <c r="Y73" s="17">
        <f>本体!AA72</f>
        <v>0</v>
      </c>
      <c r="Z73" s="17">
        <f>本体!AB72</f>
        <v>0</v>
      </c>
      <c r="AA73" s="17">
        <f>本体!AC72</f>
        <v>0</v>
      </c>
      <c r="AB73" s="17">
        <f>本体!AD72</f>
        <v>0</v>
      </c>
      <c r="AC73" s="17">
        <f>本体!AE72</f>
        <v>0</v>
      </c>
      <c r="AD73" s="17">
        <f>本体!AF72</f>
        <v>0</v>
      </c>
      <c r="AE73" s="17">
        <f>本体!AG72</f>
        <v>0</v>
      </c>
      <c r="AF73" s="17">
        <f>本体!AH72</f>
        <v>0</v>
      </c>
      <c r="AG73" s="17">
        <f>本体!AI72</f>
        <v>0</v>
      </c>
      <c r="AH73" s="17">
        <f>本体!AJ72</f>
        <v>0</v>
      </c>
      <c r="AI73" s="17">
        <f>本体!AK72</f>
        <v>0</v>
      </c>
      <c r="AJ73" s="17">
        <f>本体!AL72</f>
        <v>0</v>
      </c>
      <c r="AK73" s="17">
        <f>本体!AM72</f>
        <v>0</v>
      </c>
      <c r="AL73" s="17">
        <f>本体!AN72</f>
        <v>0</v>
      </c>
      <c r="AM73" s="17">
        <f>本体!AO72</f>
        <v>0</v>
      </c>
      <c r="AN73" s="17">
        <f>本体!AP72</f>
        <v>0</v>
      </c>
      <c r="AO73" s="17">
        <f>本体!AQ72</f>
        <v>0</v>
      </c>
      <c r="AP73" s="17">
        <f>本体!AR72</f>
        <v>0</v>
      </c>
      <c r="AQ73" s="17">
        <f>本体!AS72</f>
        <v>0</v>
      </c>
      <c r="AR73" s="17">
        <f>本体!AT72</f>
        <v>0</v>
      </c>
      <c r="AS73" s="17">
        <f>本体!AU72</f>
        <v>0</v>
      </c>
      <c r="AT73" s="17">
        <f>本体!AV72</f>
        <v>0</v>
      </c>
      <c r="AU73" s="17">
        <f>本体!AW72</f>
        <v>0</v>
      </c>
      <c r="AV73" s="17">
        <f>本体!AX72</f>
        <v>0</v>
      </c>
      <c r="AW73" s="17">
        <f>本体!AY72</f>
        <v>0</v>
      </c>
      <c r="AX73" s="17">
        <f>本体!AZ72</f>
        <v>0</v>
      </c>
      <c r="AY73" s="17">
        <f>本体!BA72</f>
        <v>0</v>
      </c>
      <c r="AZ73" s="17">
        <f>本体!BB72</f>
        <v>0</v>
      </c>
      <c r="BA73" s="17">
        <f>本体!BC72</f>
        <v>0</v>
      </c>
      <c r="BB73" s="17">
        <f>本体!BD72</f>
        <v>0</v>
      </c>
      <c r="BC73" s="17">
        <f>本体!BE72</f>
        <v>0</v>
      </c>
      <c r="BD73" s="17">
        <f>本体!BF72</f>
        <v>0</v>
      </c>
      <c r="BE73" s="17">
        <f>本体!BG72</f>
        <v>0</v>
      </c>
      <c r="BF73" s="17">
        <f>本体!BH72</f>
        <v>0</v>
      </c>
      <c r="BG73" s="17">
        <f>本体!BI72</f>
        <v>0</v>
      </c>
      <c r="BH73" s="17">
        <f>本体!BJ72</f>
        <v>0</v>
      </c>
      <c r="BI73" s="17">
        <f>本体!BK72</f>
        <v>0</v>
      </c>
      <c r="BJ73" s="17">
        <f>本体!BL72</f>
        <v>0</v>
      </c>
      <c r="BK73" s="17">
        <f>本体!BM72</f>
        <v>0</v>
      </c>
      <c r="BL73" s="17">
        <f>本体!BN72</f>
        <v>0</v>
      </c>
      <c r="BM73" s="17">
        <f>本体!CE72</f>
        <v>0</v>
      </c>
      <c r="BN73" s="17">
        <f>本体!CB72</f>
        <v>0</v>
      </c>
      <c r="BO73" s="17">
        <f>本体!CC72</f>
        <v>0</v>
      </c>
      <c r="BP73" s="17">
        <f>本体!CD72</f>
        <v>0</v>
      </c>
      <c r="BQ73" s="17">
        <f>本体!BT72</f>
        <v>0</v>
      </c>
      <c r="BR73" s="17">
        <f>本体!BU72</f>
        <v>0</v>
      </c>
      <c r="BS73" s="17">
        <f>本体!BV72</f>
        <v>0</v>
      </c>
      <c r="BT73" s="17">
        <f>本体!BW72</f>
        <v>0</v>
      </c>
      <c r="BU73" s="17">
        <f>本体!BZ72</f>
        <v>0</v>
      </c>
      <c r="BV73" s="17">
        <f>本体!BS72</f>
        <v>0</v>
      </c>
      <c r="BW73" s="17">
        <f>本体!BO72</f>
        <v>0</v>
      </c>
      <c r="BX73" s="17">
        <f>本体!BP72</f>
        <v>0</v>
      </c>
      <c r="BY73" s="17">
        <f>本体!BQ72</f>
        <v>0</v>
      </c>
      <c r="BZ73" s="17">
        <f>本体!BX72</f>
        <v>0</v>
      </c>
      <c r="CA73" s="17">
        <f>本体!BY72</f>
        <v>0</v>
      </c>
      <c r="CB73" s="17">
        <f>本体!BR72</f>
        <v>0</v>
      </c>
      <c r="CC73" s="17">
        <f>本体!CA72</f>
        <v>0</v>
      </c>
      <c r="CD73" s="17">
        <f>本体!CG72</f>
        <v>0</v>
      </c>
      <c r="CE73" s="17">
        <f>本体!CH72</f>
        <v>0</v>
      </c>
      <c r="CF73" s="30">
        <f>本体!CI72</f>
        <v>0</v>
      </c>
    </row>
    <row r="74" spans="2:84">
      <c r="B74" s="29">
        <f>本体!C73</f>
        <v>0</v>
      </c>
      <c r="C74" s="17">
        <f>本体!D73</f>
        <v>0</v>
      </c>
      <c r="D74" s="17">
        <f>本体!E73</f>
        <v>0</v>
      </c>
      <c r="E74" s="17">
        <f>本体!G73</f>
        <v>0</v>
      </c>
      <c r="F74" s="17">
        <f>本体!H73</f>
        <v>0</v>
      </c>
      <c r="G74" s="17">
        <f>本体!I73</f>
        <v>0</v>
      </c>
      <c r="H74" s="17">
        <f>本体!J73</f>
        <v>0</v>
      </c>
      <c r="I74" s="17">
        <f>本体!K73</f>
        <v>0</v>
      </c>
      <c r="J74" s="17">
        <f>本体!L73</f>
        <v>0</v>
      </c>
      <c r="K74" s="17">
        <f>本体!M73</f>
        <v>0</v>
      </c>
      <c r="L74" s="17">
        <f>本体!N73</f>
        <v>0</v>
      </c>
      <c r="M74" s="17">
        <f>本体!O73</f>
        <v>0</v>
      </c>
      <c r="N74" s="17">
        <f>本体!P73</f>
        <v>0</v>
      </c>
      <c r="O74" s="17">
        <f>本体!Q73</f>
        <v>0</v>
      </c>
      <c r="P74" s="17">
        <f>本体!R73</f>
        <v>0</v>
      </c>
      <c r="Q74" s="17">
        <f>本体!S73</f>
        <v>0</v>
      </c>
      <c r="R74" s="17">
        <f>本体!T73</f>
        <v>0</v>
      </c>
      <c r="S74" s="17">
        <f>本体!U73</f>
        <v>0</v>
      </c>
      <c r="T74" s="17">
        <f>本体!V73</f>
        <v>0</v>
      </c>
      <c r="U74" s="17">
        <f>本体!W73</f>
        <v>0</v>
      </c>
      <c r="V74" s="17">
        <f>本体!X73</f>
        <v>0</v>
      </c>
      <c r="W74" s="17">
        <f>本体!Y73</f>
        <v>0</v>
      </c>
      <c r="X74" s="17">
        <f>本体!Z73</f>
        <v>0</v>
      </c>
      <c r="Y74" s="17">
        <f>本体!AA73</f>
        <v>0</v>
      </c>
      <c r="Z74" s="17">
        <f>本体!AB73</f>
        <v>0</v>
      </c>
      <c r="AA74" s="17">
        <f>本体!AC73</f>
        <v>0</v>
      </c>
      <c r="AB74" s="17">
        <f>本体!AD73</f>
        <v>0</v>
      </c>
      <c r="AC74" s="17">
        <f>本体!AE73</f>
        <v>0</v>
      </c>
      <c r="AD74" s="17">
        <f>本体!AF73</f>
        <v>0</v>
      </c>
      <c r="AE74" s="17">
        <f>本体!AG73</f>
        <v>0</v>
      </c>
      <c r="AF74" s="17">
        <f>本体!AH73</f>
        <v>0</v>
      </c>
      <c r="AG74" s="17">
        <f>本体!AI73</f>
        <v>0</v>
      </c>
      <c r="AH74" s="17">
        <f>本体!AJ73</f>
        <v>0</v>
      </c>
      <c r="AI74" s="17">
        <f>本体!AK73</f>
        <v>0</v>
      </c>
      <c r="AJ74" s="17">
        <f>本体!AL73</f>
        <v>0</v>
      </c>
      <c r="AK74" s="17">
        <f>本体!AM73</f>
        <v>0</v>
      </c>
      <c r="AL74" s="17">
        <f>本体!AN73</f>
        <v>0</v>
      </c>
      <c r="AM74" s="17">
        <f>本体!AO73</f>
        <v>0</v>
      </c>
      <c r="AN74" s="17">
        <f>本体!AP73</f>
        <v>0</v>
      </c>
      <c r="AO74" s="17">
        <f>本体!AQ73</f>
        <v>0</v>
      </c>
      <c r="AP74" s="17">
        <f>本体!AR73</f>
        <v>0</v>
      </c>
      <c r="AQ74" s="17">
        <f>本体!AS73</f>
        <v>0</v>
      </c>
      <c r="AR74" s="17">
        <f>本体!AT73</f>
        <v>0</v>
      </c>
      <c r="AS74" s="17">
        <f>本体!AU73</f>
        <v>0</v>
      </c>
      <c r="AT74" s="17">
        <f>本体!AV73</f>
        <v>0</v>
      </c>
      <c r="AU74" s="17">
        <f>本体!AW73</f>
        <v>0</v>
      </c>
      <c r="AV74" s="17">
        <f>本体!AX73</f>
        <v>0</v>
      </c>
      <c r="AW74" s="17">
        <f>本体!AY73</f>
        <v>0</v>
      </c>
      <c r="AX74" s="17">
        <f>本体!AZ73</f>
        <v>0</v>
      </c>
      <c r="AY74" s="17">
        <f>本体!BA73</f>
        <v>0</v>
      </c>
      <c r="AZ74" s="17">
        <f>本体!BB73</f>
        <v>0</v>
      </c>
      <c r="BA74" s="17">
        <f>本体!BC73</f>
        <v>0</v>
      </c>
      <c r="BB74" s="17">
        <f>本体!BD73</f>
        <v>0</v>
      </c>
      <c r="BC74" s="17">
        <f>本体!BE73</f>
        <v>0</v>
      </c>
      <c r="BD74" s="17">
        <f>本体!BF73</f>
        <v>0</v>
      </c>
      <c r="BE74" s="17">
        <f>本体!BG73</f>
        <v>0</v>
      </c>
      <c r="BF74" s="17">
        <f>本体!BH73</f>
        <v>0</v>
      </c>
      <c r="BG74" s="17">
        <f>本体!BI73</f>
        <v>0</v>
      </c>
      <c r="BH74" s="17">
        <f>本体!BJ73</f>
        <v>0</v>
      </c>
      <c r="BI74" s="17">
        <f>本体!BK73</f>
        <v>0</v>
      </c>
      <c r="BJ74" s="17">
        <f>本体!BL73</f>
        <v>0</v>
      </c>
      <c r="BK74" s="17">
        <f>本体!BM73</f>
        <v>0</v>
      </c>
      <c r="BL74" s="17">
        <f>本体!BN73</f>
        <v>0</v>
      </c>
      <c r="BM74" s="17">
        <f>本体!CE73</f>
        <v>0</v>
      </c>
      <c r="BN74" s="17">
        <f>本体!CB73</f>
        <v>0</v>
      </c>
      <c r="BO74" s="17">
        <f>本体!CC73</f>
        <v>0</v>
      </c>
      <c r="BP74" s="17">
        <f>本体!CD73</f>
        <v>0</v>
      </c>
      <c r="BQ74" s="17">
        <f>本体!BT73</f>
        <v>0</v>
      </c>
      <c r="BR74" s="17">
        <f>本体!BU73</f>
        <v>0</v>
      </c>
      <c r="BS74" s="17">
        <f>本体!BV73</f>
        <v>0</v>
      </c>
      <c r="BT74" s="17">
        <f>本体!BW73</f>
        <v>0</v>
      </c>
      <c r="BU74" s="17">
        <f>本体!BZ73</f>
        <v>0</v>
      </c>
      <c r="BV74" s="17">
        <f>本体!BS73</f>
        <v>0</v>
      </c>
      <c r="BW74" s="17">
        <f>本体!BO73</f>
        <v>0</v>
      </c>
      <c r="BX74" s="17">
        <f>本体!BP73</f>
        <v>0</v>
      </c>
      <c r="BY74" s="17">
        <f>本体!BQ73</f>
        <v>0</v>
      </c>
      <c r="BZ74" s="17">
        <f>本体!BX73</f>
        <v>0</v>
      </c>
      <c r="CA74" s="17">
        <f>本体!BY73</f>
        <v>0</v>
      </c>
      <c r="CB74" s="17">
        <f>本体!BR73</f>
        <v>0</v>
      </c>
      <c r="CC74" s="17">
        <f>本体!CA73</f>
        <v>0</v>
      </c>
      <c r="CD74" s="17">
        <f>本体!CG73</f>
        <v>0</v>
      </c>
      <c r="CE74" s="17">
        <f>本体!CH73</f>
        <v>0</v>
      </c>
      <c r="CF74" s="30">
        <f>本体!CI73</f>
        <v>0</v>
      </c>
    </row>
    <row r="75" spans="2:84">
      <c r="B75" s="29">
        <f>本体!C74</f>
        <v>0</v>
      </c>
      <c r="C75" s="17">
        <f>本体!D74</f>
        <v>0</v>
      </c>
      <c r="D75" s="17">
        <f>本体!E74</f>
        <v>0</v>
      </c>
      <c r="E75" s="17">
        <f>本体!G74</f>
        <v>0</v>
      </c>
      <c r="F75" s="17">
        <f>本体!H74</f>
        <v>0</v>
      </c>
      <c r="G75" s="17">
        <f>本体!I74</f>
        <v>0</v>
      </c>
      <c r="H75" s="17">
        <f>本体!J74</f>
        <v>0</v>
      </c>
      <c r="I75" s="17">
        <f>本体!K74</f>
        <v>0</v>
      </c>
      <c r="J75" s="17">
        <f>本体!L74</f>
        <v>0</v>
      </c>
      <c r="K75" s="17">
        <f>本体!M74</f>
        <v>0</v>
      </c>
      <c r="L75" s="17">
        <f>本体!N74</f>
        <v>0</v>
      </c>
      <c r="M75" s="17">
        <f>本体!O74</f>
        <v>0</v>
      </c>
      <c r="N75" s="17">
        <f>本体!P74</f>
        <v>0</v>
      </c>
      <c r="O75" s="17">
        <f>本体!Q74</f>
        <v>0</v>
      </c>
      <c r="P75" s="17">
        <f>本体!R74</f>
        <v>0</v>
      </c>
      <c r="Q75" s="17">
        <f>本体!S74</f>
        <v>0</v>
      </c>
      <c r="R75" s="17">
        <f>本体!T74</f>
        <v>0</v>
      </c>
      <c r="S75" s="17">
        <f>本体!U74</f>
        <v>0</v>
      </c>
      <c r="T75" s="17">
        <f>本体!V74</f>
        <v>0</v>
      </c>
      <c r="U75" s="17">
        <f>本体!W74</f>
        <v>0</v>
      </c>
      <c r="V75" s="17">
        <f>本体!X74</f>
        <v>0</v>
      </c>
      <c r="W75" s="17">
        <f>本体!Y74</f>
        <v>0</v>
      </c>
      <c r="X75" s="17">
        <f>本体!Z74</f>
        <v>0</v>
      </c>
      <c r="Y75" s="17">
        <f>本体!AA74</f>
        <v>0</v>
      </c>
      <c r="Z75" s="17">
        <f>本体!AB74</f>
        <v>0</v>
      </c>
      <c r="AA75" s="17">
        <f>本体!AC74</f>
        <v>0</v>
      </c>
      <c r="AB75" s="17">
        <f>本体!AD74</f>
        <v>0</v>
      </c>
      <c r="AC75" s="17">
        <f>本体!AE74</f>
        <v>0</v>
      </c>
      <c r="AD75" s="17">
        <f>本体!AF74</f>
        <v>0</v>
      </c>
      <c r="AE75" s="17">
        <f>本体!AG74</f>
        <v>0</v>
      </c>
      <c r="AF75" s="17">
        <f>本体!AH74</f>
        <v>0</v>
      </c>
      <c r="AG75" s="17">
        <f>本体!AI74</f>
        <v>0</v>
      </c>
      <c r="AH75" s="17">
        <f>本体!AJ74</f>
        <v>0</v>
      </c>
      <c r="AI75" s="17">
        <f>本体!AK74</f>
        <v>0</v>
      </c>
      <c r="AJ75" s="17">
        <f>本体!AL74</f>
        <v>0</v>
      </c>
      <c r="AK75" s="17">
        <f>本体!AM74</f>
        <v>0</v>
      </c>
      <c r="AL75" s="17">
        <f>本体!AN74</f>
        <v>0</v>
      </c>
      <c r="AM75" s="17">
        <f>本体!AO74</f>
        <v>0</v>
      </c>
      <c r="AN75" s="17">
        <f>本体!AP74</f>
        <v>0</v>
      </c>
      <c r="AO75" s="17">
        <f>本体!AQ74</f>
        <v>0</v>
      </c>
      <c r="AP75" s="17">
        <f>本体!AR74</f>
        <v>0</v>
      </c>
      <c r="AQ75" s="17">
        <f>本体!AS74</f>
        <v>0</v>
      </c>
      <c r="AR75" s="17">
        <f>本体!AT74</f>
        <v>0</v>
      </c>
      <c r="AS75" s="17">
        <f>本体!AU74</f>
        <v>0</v>
      </c>
      <c r="AT75" s="17">
        <f>本体!AV74</f>
        <v>0</v>
      </c>
      <c r="AU75" s="17">
        <f>本体!AW74</f>
        <v>0</v>
      </c>
      <c r="AV75" s="17">
        <f>本体!AX74</f>
        <v>0</v>
      </c>
      <c r="AW75" s="17">
        <f>本体!AY74</f>
        <v>0</v>
      </c>
      <c r="AX75" s="17">
        <f>本体!AZ74</f>
        <v>0</v>
      </c>
      <c r="AY75" s="17">
        <f>本体!BA74</f>
        <v>0</v>
      </c>
      <c r="AZ75" s="17">
        <f>本体!BB74</f>
        <v>0</v>
      </c>
      <c r="BA75" s="17">
        <f>本体!BC74</f>
        <v>0</v>
      </c>
      <c r="BB75" s="17">
        <f>本体!BD74</f>
        <v>0</v>
      </c>
      <c r="BC75" s="17">
        <f>本体!BE74</f>
        <v>0</v>
      </c>
      <c r="BD75" s="17">
        <f>本体!BF74</f>
        <v>0</v>
      </c>
      <c r="BE75" s="17">
        <f>本体!BG74</f>
        <v>0</v>
      </c>
      <c r="BF75" s="17">
        <f>本体!BH74</f>
        <v>0</v>
      </c>
      <c r="BG75" s="17">
        <f>本体!BI74</f>
        <v>0</v>
      </c>
      <c r="BH75" s="17">
        <f>本体!BJ74</f>
        <v>0</v>
      </c>
      <c r="BI75" s="17">
        <f>本体!BK74</f>
        <v>0</v>
      </c>
      <c r="BJ75" s="17">
        <f>本体!BL74</f>
        <v>0</v>
      </c>
      <c r="BK75" s="17">
        <f>本体!BM74</f>
        <v>0</v>
      </c>
      <c r="BL75" s="17">
        <f>本体!BN74</f>
        <v>0</v>
      </c>
      <c r="BM75" s="17">
        <f>本体!CE74</f>
        <v>0</v>
      </c>
      <c r="BN75" s="17">
        <f>本体!CB74</f>
        <v>0</v>
      </c>
      <c r="BO75" s="17">
        <f>本体!CC74</f>
        <v>0</v>
      </c>
      <c r="BP75" s="17">
        <f>本体!CD74</f>
        <v>0</v>
      </c>
      <c r="BQ75" s="17">
        <f>本体!BT74</f>
        <v>0</v>
      </c>
      <c r="BR75" s="17">
        <f>本体!BU74</f>
        <v>0</v>
      </c>
      <c r="BS75" s="17">
        <f>本体!BV74</f>
        <v>0</v>
      </c>
      <c r="BT75" s="17">
        <f>本体!BW74</f>
        <v>0</v>
      </c>
      <c r="BU75" s="17">
        <f>本体!BZ74</f>
        <v>0</v>
      </c>
      <c r="BV75" s="17">
        <f>本体!BS74</f>
        <v>0</v>
      </c>
      <c r="BW75" s="17">
        <f>本体!BO74</f>
        <v>0</v>
      </c>
      <c r="BX75" s="17">
        <f>本体!BP74</f>
        <v>0</v>
      </c>
      <c r="BY75" s="17">
        <f>本体!BQ74</f>
        <v>0</v>
      </c>
      <c r="BZ75" s="17">
        <f>本体!BX74</f>
        <v>0</v>
      </c>
      <c r="CA75" s="17">
        <f>本体!BY74</f>
        <v>0</v>
      </c>
      <c r="CB75" s="17">
        <f>本体!BR74</f>
        <v>0</v>
      </c>
      <c r="CC75" s="17">
        <f>本体!CA74</f>
        <v>0</v>
      </c>
      <c r="CD75" s="17">
        <f>本体!CG74</f>
        <v>0</v>
      </c>
      <c r="CE75" s="17">
        <f>本体!CH74</f>
        <v>0</v>
      </c>
      <c r="CF75" s="30">
        <f>本体!CI74</f>
        <v>0</v>
      </c>
    </row>
    <row r="76" spans="2:84">
      <c r="B76" s="29">
        <f>本体!C75</f>
        <v>0</v>
      </c>
      <c r="C76" s="17">
        <f>本体!D75</f>
        <v>0</v>
      </c>
      <c r="D76" s="17">
        <f>本体!E75</f>
        <v>0</v>
      </c>
      <c r="E76" s="17">
        <f>本体!G75</f>
        <v>0</v>
      </c>
      <c r="F76" s="17">
        <f>本体!H75</f>
        <v>0</v>
      </c>
      <c r="G76" s="17">
        <f>本体!I75</f>
        <v>0</v>
      </c>
      <c r="H76" s="17">
        <f>本体!J75</f>
        <v>0</v>
      </c>
      <c r="I76" s="17">
        <f>本体!K75</f>
        <v>0</v>
      </c>
      <c r="J76" s="17">
        <f>本体!L75</f>
        <v>0</v>
      </c>
      <c r="K76" s="17">
        <f>本体!M75</f>
        <v>0</v>
      </c>
      <c r="L76" s="17">
        <f>本体!N75</f>
        <v>0</v>
      </c>
      <c r="M76" s="17">
        <f>本体!O75</f>
        <v>0</v>
      </c>
      <c r="N76" s="17">
        <f>本体!P75</f>
        <v>0</v>
      </c>
      <c r="O76" s="17">
        <f>本体!Q75</f>
        <v>0</v>
      </c>
      <c r="P76" s="17">
        <f>本体!R75</f>
        <v>0</v>
      </c>
      <c r="Q76" s="17">
        <f>本体!S75</f>
        <v>0</v>
      </c>
      <c r="R76" s="17">
        <f>本体!T75</f>
        <v>0</v>
      </c>
      <c r="S76" s="17">
        <f>本体!U75</f>
        <v>0</v>
      </c>
      <c r="T76" s="17">
        <f>本体!V75</f>
        <v>0</v>
      </c>
      <c r="U76" s="17">
        <f>本体!W75</f>
        <v>0</v>
      </c>
      <c r="V76" s="17">
        <f>本体!X75</f>
        <v>0</v>
      </c>
      <c r="W76" s="17">
        <f>本体!Y75</f>
        <v>0</v>
      </c>
      <c r="X76" s="17">
        <f>本体!Z75</f>
        <v>0</v>
      </c>
      <c r="Y76" s="17">
        <f>本体!AA75</f>
        <v>0</v>
      </c>
      <c r="Z76" s="17">
        <f>本体!AB75</f>
        <v>0</v>
      </c>
      <c r="AA76" s="17">
        <f>本体!AC75</f>
        <v>0</v>
      </c>
      <c r="AB76" s="17">
        <f>本体!AD75</f>
        <v>0</v>
      </c>
      <c r="AC76" s="17">
        <f>本体!AE75</f>
        <v>0</v>
      </c>
      <c r="AD76" s="17">
        <f>本体!AF75</f>
        <v>0</v>
      </c>
      <c r="AE76" s="17">
        <f>本体!AG75</f>
        <v>0</v>
      </c>
      <c r="AF76" s="17">
        <f>本体!AH75</f>
        <v>0</v>
      </c>
      <c r="AG76" s="17">
        <f>本体!AI75</f>
        <v>0</v>
      </c>
      <c r="AH76" s="17">
        <f>本体!AJ75</f>
        <v>0</v>
      </c>
      <c r="AI76" s="17">
        <f>本体!AK75</f>
        <v>0</v>
      </c>
      <c r="AJ76" s="17">
        <f>本体!AL75</f>
        <v>0</v>
      </c>
      <c r="AK76" s="17">
        <f>本体!AM75</f>
        <v>0</v>
      </c>
      <c r="AL76" s="17">
        <f>本体!AN75</f>
        <v>0</v>
      </c>
      <c r="AM76" s="17">
        <f>本体!AO75</f>
        <v>0</v>
      </c>
      <c r="AN76" s="17">
        <f>本体!AP75</f>
        <v>0</v>
      </c>
      <c r="AO76" s="17">
        <f>本体!AQ75</f>
        <v>0</v>
      </c>
      <c r="AP76" s="17">
        <f>本体!AR75</f>
        <v>0</v>
      </c>
      <c r="AQ76" s="17">
        <f>本体!AS75</f>
        <v>0</v>
      </c>
      <c r="AR76" s="17">
        <f>本体!AT75</f>
        <v>0</v>
      </c>
      <c r="AS76" s="17">
        <f>本体!AU75</f>
        <v>0</v>
      </c>
      <c r="AT76" s="17">
        <f>本体!AV75</f>
        <v>0</v>
      </c>
      <c r="AU76" s="17">
        <f>本体!AW75</f>
        <v>0</v>
      </c>
      <c r="AV76" s="17">
        <f>本体!AX75</f>
        <v>0</v>
      </c>
      <c r="AW76" s="17">
        <f>本体!AY75</f>
        <v>0</v>
      </c>
      <c r="AX76" s="17">
        <f>本体!AZ75</f>
        <v>0</v>
      </c>
      <c r="AY76" s="17">
        <f>本体!BA75</f>
        <v>0</v>
      </c>
      <c r="AZ76" s="17">
        <f>本体!BB75</f>
        <v>0</v>
      </c>
      <c r="BA76" s="17">
        <f>本体!BC75</f>
        <v>0</v>
      </c>
      <c r="BB76" s="17">
        <f>本体!BD75</f>
        <v>0</v>
      </c>
      <c r="BC76" s="17">
        <f>本体!BE75</f>
        <v>0</v>
      </c>
      <c r="BD76" s="17">
        <f>本体!BF75</f>
        <v>0</v>
      </c>
      <c r="BE76" s="17">
        <f>本体!BG75</f>
        <v>0</v>
      </c>
      <c r="BF76" s="17">
        <f>本体!BH75</f>
        <v>0</v>
      </c>
      <c r="BG76" s="17">
        <f>本体!BI75</f>
        <v>0</v>
      </c>
      <c r="BH76" s="17">
        <f>本体!BJ75</f>
        <v>0</v>
      </c>
      <c r="BI76" s="17">
        <f>本体!BK75</f>
        <v>0</v>
      </c>
      <c r="BJ76" s="17">
        <f>本体!BL75</f>
        <v>0</v>
      </c>
      <c r="BK76" s="17">
        <f>本体!BM75</f>
        <v>0</v>
      </c>
      <c r="BL76" s="17">
        <f>本体!BN75</f>
        <v>0</v>
      </c>
      <c r="BM76" s="17">
        <f>本体!CE75</f>
        <v>0</v>
      </c>
      <c r="BN76" s="17">
        <f>本体!CB75</f>
        <v>0</v>
      </c>
      <c r="BO76" s="17">
        <f>本体!CC75</f>
        <v>0</v>
      </c>
      <c r="BP76" s="17">
        <f>本体!CD75</f>
        <v>0</v>
      </c>
      <c r="BQ76" s="17">
        <f>本体!BT75</f>
        <v>0</v>
      </c>
      <c r="BR76" s="17">
        <f>本体!BU75</f>
        <v>0</v>
      </c>
      <c r="BS76" s="17">
        <f>本体!BV75</f>
        <v>0</v>
      </c>
      <c r="BT76" s="17">
        <f>本体!BW75</f>
        <v>0</v>
      </c>
      <c r="BU76" s="17">
        <f>本体!BZ75</f>
        <v>0</v>
      </c>
      <c r="BV76" s="17">
        <f>本体!BS75</f>
        <v>0</v>
      </c>
      <c r="BW76" s="17">
        <f>本体!BO75</f>
        <v>0</v>
      </c>
      <c r="BX76" s="17">
        <f>本体!BP75</f>
        <v>0</v>
      </c>
      <c r="BY76" s="17">
        <f>本体!BQ75</f>
        <v>0</v>
      </c>
      <c r="BZ76" s="17">
        <f>本体!BX75</f>
        <v>0</v>
      </c>
      <c r="CA76" s="17">
        <f>本体!BY75</f>
        <v>0</v>
      </c>
      <c r="CB76" s="17">
        <f>本体!BR75</f>
        <v>0</v>
      </c>
      <c r="CC76" s="17">
        <f>本体!CA75</f>
        <v>0</v>
      </c>
      <c r="CD76" s="17">
        <f>本体!CG75</f>
        <v>0</v>
      </c>
      <c r="CE76" s="17">
        <f>本体!CH75</f>
        <v>0</v>
      </c>
      <c r="CF76" s="30">
        <f>本体!CI75</f>
        <v>0</v>
      </c>
    </row>
    <row r="77" spans="2:84">
      <c r="B77" s="29">
        <f>本体!C76</f>
        <v>0</v>
      </c>
      <c r="C77" s="17">
        <f>本体!D76</f>
        <v>0</v>
      </c>
      <c r="D77" s="17">
        <f>本体!E76</f>
        <v>0</v>
      </c>
      <c r="E77" s="17">
        <f>本体!G76</f>
        <v>0</v>
      </c>
      <c r="F77" s="17">
        <f>本体!H76</f>
        <v>0</v>
      </c>
      <c r="G77" s="17">
        <f>本体!I76</f>
        <v>0</v>
      </c>
      <c r="H77" s="17">
        <f>本体!J76</f>
        <v>0</v>
      </c>
      <c r="I77" s="17">
        <f>本体!K76</f>
        <v>0</v>
      </c>
      <c r="J77" s="17">
        <f>本体!L76</f>
        <v>0</v>
      </c>
      <c r="K77" s="17">
        <f>本体!M76</f>
        <v>0</v>
      </c>
      <c r="L77" s="17">
        <f>本体!N76</f>
        <v>0</v>
      </c>
      <c r="M77" s="17">
        <f>本体!O76</f>
        <v>0</v>
      </c>
      <c r="N77" s="17">
        <f>本体!P76</f>
        <v>0</v>
      </c>
      <c r="O77" s="17">
        <f>本体!Q76</f>
        <v>0</v>
      </c>
      <c r="P77" s="17">
        <f>本体!R76</f>
        <v>0</v>
      </c>
      <c r="Q77" s="17">
        <f>本体!S76</f>
        <v>0</v>
      </c>
      <c r="R77" s="17">
        <f>本体!T76</f>
        <v>0</v>
      </c>
      <c r="S77" s="17">
        <f>本体!U76</f>
        <v>0</v>
      </c>
      <c r="T77" s="17">
        <f>本体!V76</f>
        <v>0</v>
      </c>
      <c r="U77" s="17">
        <f>本体!W76</f>
        <v>0</v>
      </c>
      <c r="V77" s="17">
        <f>本体!X76</f>
        <v>0</v>
      </c>
      <c r="W77" s="17">
        <f>本体!Y76</f>
        <v>0</v>
      </c>
      <c r="X77" s="17">
        <f>本体!Z76</f>
        <v>0</v>
      </c>
      <c r="Y77" s="17">
        <f>本体!AA76</f>
        <v>0</v>
      </c>
      <c r="Z77" s="17">
        <f>本体!AB76</f>
        <v>0</v>
      </c>
      <c r="AA77" s="17">
        <f>本体!AC76</f>
        <v>0</v>
      </c>
      <c r="AB77" s="17">
        <f>本体!AD76</f>
        <v>0</v>
      </c>
      <c r="AC77" s="17">
        <f>本体!AE76</f>
        <v>0</v>
      </c>
      <c r="AD77" s="17">
        <f>本体!AF76</f>
        <v>0</v>
      </c>
      <c r="AE77" s="17">
        <f>本体!AG76</f>
        <v>0</v>
      </c>
      <c r="AF77" s="17">
        <f>本体!AH76</f>
        <v>0</v>
      </c>
      <c r="AG77" s="17">
        <f>本体!AI76</f>
        <v>0</v>
      </c>
      <c r="AH77" s="17">
        <f>本体!AJ76</f>
        <v>0</v>
      </c>
      <c r="AI77" s="17">
        <f>本体!AK76</f>
        <v>0</v>
      </c>
      <c r="AJ77" s="17">
        <f>本体!AL76</f>
        <v>0</v>
      </c>
      <c r="AK77" s="17">
        <f>本体!AM76</f>
        <v>0</v>
      </c>
      <c r="AL77" s="17">
        <f>本体!AN76</f>
        <v>0</v>
      </c>
      <c r="AM77" s="17">
        <f>本体!AO76</f>
        <v>0</v>
      </c>
      <c r="AN77" s="17">
        <f>本体!AP76</f>
        <v>0</v>
      </c>
      <c r="AO77" s="17">
        <f>本体!AQ76</f>
        <v>0</v>
      </c>
      <c r="AP77" s="17">
        <f>本体!AR76</f>
        <v>0</v>
      </c>
      <c r="AQ77" s="17">
        <f>本体!AS76</f>
        <v>0</v>
      </c>
      <c r="AR77" s="17">
        <f>本体!AT76</f>
        <v>0</v>
      </c>
      <c r="AS77" s="17">
        <f>本体!AU76</f>
        <v>0</v>
      </c>
      <c r="AT77" s="17">
        <f>本体!AV76</f>
        <v>0</v>
      </c>
      <c r="AU77" s="17">
        <f>本体!AW76</f>
        <v>0</v>
      </c>
      <c r="AV77" s="17">
        <f>本体!AX76</f>
        <v>0</v>
      </c>
      <c r="AW77" s="17">
        <f>本体!AY76</f>
        <v>0</v>
      </c>
      <c r="AX77" s="17">
        <f>本体!AZ76</f>
        <v>0</v>
      </c>
      <c r="AY77" s="17">
        <f>本体!BA76</f>
        <v>0</v>
      </c>
      <c r="AZ77" s="17">
        <f>本体!BB76</f>
        <v>0</v>
      </c>
      <c r="BA77" s="17">
        <f>本体!BC76</f>
        <v>0</v>
      </c>
      <c r="BB77" s="17">
        <f>本体!BD76</f>
        <v>0</v>
      </c>
      <c r="BC77" s="17">
        <f>本体!BE76</f>
        <v>0</v>
      </c>
      <c r="BD77" s="17">
        <f>本体!BF76</f>
        <v>0</v>
      </c>
      <c r="BE77" s="17">
        <f>本体!BG76</f>
        <v>0</v>
      </c>
      <c r="BF77" s="17">
        <f>本体!BH76</f>
        <v>0</v>
      </c>
      <c r="BG77" s="17">
        <f>本体!BI76</f>
        <v>0</v>
      </c>
      <c r="BH77" s="17">
        <f>本体!BJ76</f>
        <v>0</v>
      </c>
      <c r="BI77" s="17">
        <f>本体!BK76</f>
        <v>0</v>
      </c>
      <c r="BJ77" s="17">
        <f>本体!BL76</f>
        <v>0</v>
      </c>
      <c r="BK77" s="17">
        <f>本体!BM76</f>
        <v>0</v>
      </c>
      <c r="BL77" s="17">
        <f>本体!BN76</f>
        <v>0</v>
      </c>
      <c r="BM77" s="17">
        <f>本体!CE76</f>
        <v>0</v>
      </c>
      <c r="BN77" s="17">
        <f>本体!CB76</f>
        <v>0</v>
      </c>
      <c r="BO77" s="17">
        <f>本体!CC76</f>
        <v>0</v>
      </c>
      <c r="BP77" s="17">
        <f>本体!CD76</f>
        <v>0</v>
      </c>
      <c r="BQ77" s="17">
        <f>本体!BT76</f>
        <v>0</v>
      </c>
      <c r="BR77" s="17">
        <f>本体!BU76</f>
        <v>0</v>
      </c>
      <c r="BS77" s="17">
        <f>本体!BV76</f>
        <v>0</v>
      </c>
      <c r="BT77" s="17">
        <f>本体!BW76</f>
        <v>0</v>
      </c>
      <c r="BU77" s="17">
        <f>本体!BZ76</f>
        <v>0</v>
      </c>
      <c r="BV77" s="17">
        <f>本体!BS76</f>
        <v>0</v>
      </c>
      <c r="BW77" s="17">
        <f>本体!BO76</f>
        <v>0</v>
      </c>
      <c r="BX77" s="17">
        <f>本体!BP76</f>
        <v>0</v>
      </c>
      <c r="BY77" s="17">
        <f>本体!BQ76</f>
        <v>0</v>
      </c>
      <c r="BZ77" s="17">
        <f>本体!BX76</f>
        <v>0</v>
      </c>
      <c r="CA77" s="17">
        <f>本体!BY76</f>
        <v>0</v>
      </c>
      <c r="CB77" s="17">
        <f>本体!BR76</f>
        <v>0</v>
      </c>
      <c r="CC77" s="17">
        <f>本体!CA76</f>
        <v>0</v>
      </c>
      <c r="CD77" s="17">
        <f>本体!CG76</f>
        <v>0</v>
      </c>
      <c r="CE77" s="17">
        <f>本体!CH76</f>
        <v>0</v>
      </c>
      <c r="CF77" s="30">
        <f>本体!CI76</f>
        <v>0</v>
      </c>
    </row>
    <row r="78" spans="2:84">
      <c r="B78" s="29">
        <f>本体!C77</f>
        <v>0</v>
      </c>
      <c r="C78" s="17">
        <f>本体!D77</f>
        <v>0</v>
      </c>
      <c r="D78" s="17">
        <f>本体!E77</f>
        <v>0</v>
      </c>
      <c r="E78" s="17">
        <f>本体!G77</f>
        <v>0</v>
      </c>
      <c r="F78" s="17">
        <f>本体!H77</f>
        <v>0</v>
      </c>
      <c r="G78" s="17">
        <f>本体!I77</f>
        <v>0</v>
      </c>
      <c r="H78" s="17">
        <f>本体!J77</f>
        <v>0</v>
      </c>
      <c r="I78" s="17">
        <f>本体!K77</f>
        <v>0</v>
      </c>
      <c r="J78" s="17">
        <f>本体!L77</f>
        <v>0</v>
      </c>
      <c r="K78" s="17">
        <f>本体!M77</f>
        <v>0</v>
      </c>
      <c r="L78" s="17">
        <f>本体!N77</f>
        <v>0</v>
      </c>
      <c r="M78" s="17">
        <f>本体!O77</f>
        <v>0</v>
      </c>
      <c r="N78" s="17">
        <f>本体!P77</f>
        <v>0</v>
      </c>
      <c r="O78" s="17">
        <f>本体!Q77</f>
        <v>0</v>
      </c>
      <c r="P78" s="17">
        <f>本体!R77</f>
        <v>0</v>
      </c>
      <c r="Q78" s="17">
        <f>本体!S77</f>
        <v>0</v>
      </c>
      <c r="R78" s="17">
        <f>本体!T77</f>
        <v>0</v>
      </c>
      <c r="S78" s="17">
        <f>本体!U77</f>
        <v>0</v>
      </c>
      <c r="T78" s="17">
        <f>本体!V77</f>
        <v>0</v>
      </c>
      <c r="U78" s="17">
        <f>本体!W77</f>
        <v>0</v>
      </c>
      <c r="V78" s="17">
        <f>本体!X77</f>
        <v>0</v>
      </c>
      <c r="W78" s="17">
        <f>本体!Y77</f>
        <v>0</v>
      </c>
      <c r="X78" s="17">
        <f>本体!Z77</f>
        <v>0</v>
      </c>
      <c r="Y78" s="17">
        <f>本体!AA77</f>
        <v>0</v>
      </c>
      <c r="Z78" s="17">
        <f>本体!AB77</f>
        <v>0</v>
      </c>
      <c r="AA78" s="17">
        <f>本体!AC77</f>
        <v>0</v>
      </c>
      <c r="AB78" s="17">
        <f>本体!AD77</f>
        <v>0</v>
      </c>
      <c r="AC78" s="17">
        <f>本体!AE77</f>
        <v>0</v>
      </c>
      <c r="AD78" s="17">
        <f>本体!AF77</f>
        <v>0</v>
      </c>
      <c r="AE78" s="17">
        <f>本体!AG77</f>
        <v>0</v>
      </c>
      <c r="AF78" s="17">
        <f>本体!AH77</f>
        <v>0</v>
      </c>
      <c r="AG78" s="17">
        <f>本体!AI77</f>
        <v>0</v>
      </c>
      <c r="AH78" s="17">
        <f>本体!AJ77</f>
        <v>0</v>
      </c>
      <c r="AI78" s="17">
        <f>本体!AK77</f>
        <v>0</v>
      </c>
      <c r="AJ78" s="17">
        <f>本体!AL77</f>
        <v>0</v>
      </c>
      <c r="AK78" s="17">
        <f>本体!AM77</f>
        <v>0</v>
      </c>
      <c r="AL78" s="17">
        <f>本体!AN77</f>
        <v>0</v>
      </c>
      <c r="AM78" s="17">
        <f>本体!AO77</f>
        <v>0</v>
      </c>
      <c r="AN78" s="17">
        <f>本体!AP77</f>
        <v>0</v>
      </c>
      <c r="AO78" s="17">
        <f>本体!AQ77</f>
        <v>0</v>
      </c>
      <c r="AP78" s="17">
        <f>本体!AR77</f>
        <v>0</v>
      </c>
      <c r="AQ78" s="17">
        <f>本体!AS77</f>
        <v>0</v>
      </c>
      <c r="AR78" s="17">
        <f>本体!AT77</f>
        <v>0</v>
      </c>
      <c r="AS78" s="17">
        <f>本体!AU77</f>
        <v>0</v>
      </c>
      <c r="AT78" s="17">
        <f>本体!AV77</f>
        <v>0</v>
      </c>
      <c r="AU78" s="17">
        <f>本体!AW77</f>
        <v>0</v>
      </c>
      <c r="AV78" s="17">
        <f>本体!AX77</f>
        <v>0</v>
      </c>
      <c r="AW78" s="17">
        <f>本体!AY77</f>
        <v>0</v>
      </c>
      <c r="AX78" s="17">
        <f>本体!AZ77</f>
        <v>0</v>
      </c>
      <c r="AY78" s="17">
        <f>本体!BA77</f>
        <v>0</v>
      </c>
      <c r="AZ78" s="17">
        <f>本体!BB77</f>
        <v>0</v>
      </c>
      <c r="BA78" s="17">
        <f>本体!BC77</f>
        <v>0</v>
      </c>
      <c r="BB78" s="17">
        <f>本体!BD77</f>
        <v>0</v>
      </c>
      <c r="BC78" s="17">
        <f>本体!BE77</f>
        <v>0</v>
      </c>
      <c r="BD78" s="17">
        <f>本体!BF77</f>
        <v>0</v>
      </c>
      <c r="BE78" s="17">
        <f>本体!BG77</f>
        <v>0</v>
      </c>
      <c r="BF78" s="17">
        <f>本体!BH77</f>
        <v>0</v>
      </c>
      <c r="BG78" s="17">
        <f>本体!BI77</f>
        <v>0</v>
      </c>
      <c r="BH78" s="17">
        <f>本体!BJ77</f>
        <v>0</v>
      </c>
      <c r="BI78" s="17">
        <f>本体!BK77</f>
        <v>0</v>
      </c>
      <c r="BJ78" s="17">
        <f>本体!BL77</f>
        <v>0</v>
      </c>
      <c r="BK78" s="17">
        <f>本体!BM77</f>
        <v>0</v>
      </c>
      <c r="BL78" s="17">
        <f>本体!BN77</f>
        <v>0</v>
      </c>
      <c r="BM78" s="17">
        <f>本体!CE77</f>
        <v>0</v>
      </c>
      <c r="BN78" s="17">
        <f>本体!CB77</f>
        <v>0</v>
      </c>
      <c r="BO78" s="17">
        <f>本体!CC77</f>
        <v>0</v>
      </c>
      <c r="BP78" s="17">
        <f>本体!CD77</f>
        <v>0</v>
      </c>
      <c r="BQ78" s="17">
        <f>本体!BT77</f>
        <v>0</v>
      </c>
      <c r="BR78" s="17">
        <f>本体!BU77</f>
        <v>0</v>
      </c>
      <c r="BS78" s="17">
        <f>本体!BV77</f>
        <v>0</v>
      </c>
      <c r="BT78" s="17">
        <f>本体!BW77</f>
        <v>0</v>
      </c>
      <c r="BU78" s="17">
        <f>本体!BZ77</f>
        <v>0</v>
      </c>
      <c r="BV78" s="17">
        <f>本体!BS77</f>
        <v>0</v>
      </c>
      <c r="BW78" s="17">
        <f>本体!BO77</f>
        <v>0</v>
      </c>
      <c r="BX78" s="17">
        <f>本体!BP77</f>
        <v>0</v>
      </c>
      <c r="BY78" s="17">
        <f>本体!BQ77</f>
        <v>0</v>
      </c>
      <c r="BZ78" s="17">
        <f>本体!BX77</f>
        <v>0</v>
      </c>
      <c r="CA78" s="17">
        <f>本体!BY77</f>
        <v>0</v>
      </c>
      <c r="CB78" s="17">
        <f>本体!BR77</f>
        <v>0</v>
      </c>
      <c r="CC78" s="17">
        <f>本体!CA77</f>
        <v>0</v>
      </c>
      <c r="CD78" s="17">
        <f>本体!CG77</f>
        <v>0</v>
      </c>
      <c r="CE78" s="17">
        <f>本体!CH77</f>
        <v>0</v>
      </c>
      <c r="CF78" s="30">
        <f>本体!CI77</f>
        <v>0</v>
      </c>
    </row>
    <row r="79" spans="2:84">
      <c r="B79" s="29">
        <f>本体!C78</f>
        <v>0</v>
      </c>
      <c r="C79" s="17">
        <f>本体!D78</f>
        <v>0</v>
      </c>
      <c r="D79" s="17">
        <f>本体!E78</f>
        <v>0</v>
      </c>
      <c r="E79" s="17">
        <f>本体!G78</f>
        <v>0</v>
      </c>
      <c r="F79" s="17">
        <f>本体!H78</f>
        <v>0</v>
      </c>
      <c r="G79" s="17">
        <f>本体!I78</f>
        <v>0</v>
      </c>
      <c r="H79" s="17">
        <f>本体!J78</f>
        <v>0</v>
      </c>
      <c r="I79" s="17">
        <f>本体!K78</f>
        <v>0</v>
      </c>
      <c r="J79" s="17">
        <f>本体!L78</f>
        <v>0</v>
      </c>
      <c r="K79" s="17">
        <f>本体!M78</f>
        <v>0</v>
      </c>
      <c r="L79" s="17">
        <f>本体!N78</f>
        <v>0</v>
      </c>
      <c r="M79" s="17">
        <f>本体!O78</f>
        <v>0</v>
      </c>
      <c r="N79" s="17">
        <f>本体!P78</f>
        <v>0</v>
      </c>
      <c r="O79" s="17">
        <f>本体!Q78</f>
        <v>0</v>
      </c>
      <c r="P79" s="17">
        <f>本体!R78</f>
        <v>0</v>
      </c>
      <c r="Q79" s="17">
        <f>本体!S78</f>
        <v>0</v>
      </c>
      <c r="R79" s="17">
        <f>本体!T78</f>
        <v>0</v>
      </c>
      <c r="S79" s="17">
        <f>本体!U78</f>
        <v>0</v>
      </c>
      <c r="T79" s="17">
        <f>本体!V78</f>
        <v>0</v>
      </c>
      <c r="U79" s="17">
        <f>本体!W78</f>
        <v>0</v>
      </c>
      <c r="V79" s="17">
        <f>本体!X78</f>
        <v>0</v>
      </c>
      <c r="W79" s="17">
        <f>本体!Y78</f>
        <v>0</v>
      </c>
      <c r="X79" s="17">
        <f>本体!Z78</f>
        <v>0</v>
      </c>
      <c r="Y79" s="17">
        <f>本体!AA78</f>
        <v>0</v>
      </c>
      <c r="Z79" s="17">
        <f>本体!AB78</f>
        <v>0</v>
      </c>
      <c r="AA79" s="17">
        <f>本体!AC78</f>
        <v>0</v>
      </c>
      <c r="AB79" s="17">
        <f>本体!AD78</f>
        <v>0</v>
      </c>
      <c r="AC79" s="17">
        <f>本体!AE78</f>
        <v>0</v>
      </c>
      <c r="AD79" s="17">
        <f>本体!AF78</f>
        <v>0</v>
      </c>
      <c r="AE79" s="17">
        <f>本体!AG78</f>
        <v>0</v>
      </c>
      <c r="AF79" s="17">
        <f>本体!AH78</f>
        <v>0</v>
      </c>
      <c r="AG79" s="17">
        <f>本体!AI78</f>
        <v>0</v>
      </c>
      <c r="AH79" s="17">
        <f>本体!AJ78</f>
        <v>0</v>
      </c>
      <c r="AI79" s="17">
        <f>本体!AK78</f>
        <v>0</v>
      </c>
      <c r="AJ79" s="17">
        <f>本体!AL78</f>
        <v>0</v>
      </c>
      <c r="AK79" s="17">
        <f>本体!AM78</f>
        <v>0</v>
      </c>
      <c r="AL79" s="17">
        <f>本体!AN78</f>
        <v>0</v>
      </c>
      <c r="AM79" s="17">
        <f>本体!AO78</f>
        <v>0</v>
      </c>
      <c r="AN79" s="17">
        <f>本体!AP78</f>
        <v>0</v>
      </c>
      <c r="AO79" s="17">
        <f>本体!AQ78</f>
        <v>0</v>
      </c>
      <c r="AP79" s="17">
        <f>本体!AR78</f>
        <v>0</v>
      </c>
      <c r="AQ79" s="17">
        <f>本体!AS78</f>
        <v>0</v>
      </c>
      <c r="AR79" s="17">
        <f>本体!AT78</f>
        <v>0</v>
      </c>
      <c r="AS79" s="17">
        <f>本体!AU78</f>
        <v>0</v>
      </c>
      <c r="AT79" s="17">
        <f>本体!AV78</f>
        <v>0</v>
      </c>
      <c r="AU79" s="17">
        <f>本体!AW78</f>
        <v>0</v>
      </c>
      <c r="AV79" s="17">
        <f>本体!AX78</f>
        <v>0</v>
      </c>
      <c r="AW79" s="17">
        <f>本体!AY78</f>
        <v>0</v>
      </c>
      <c r="AX79" s="17">
        <f>本体!AZ78</f>
        <v>0</v>
      </c>
      <c r="AY79" s="17">
        <f>本体!BA78</f>
        <v>0</v>
      </c>
      <c r="AZ79" s="17">
        <f>本体!BB78</f>
        <v>0</v>
      </c>
      <c r="BA79" s="17">
        <f>本体!BC78</f>
        <v>0</v>
      </c>
      <c r="BB79" s="17">
        <f>本体!BD78</f>
        <v>0</v>
      </c>
      <c r="BC79" s="17">
        <f>本体!BE78</f>
        <v>0</v>
      </c>
      <c r="BD79" s="17">
        <f>本体!BF78</f>
        <v>0</v>
      </c>
      <c r="BE79" s="17">
        <f>本体!BG78</f>
        <v>0</v>
      </c>
      <c r="BF79" s="17">
        <f>本体!BH78</f>
        <v>0</v>
      </c>
      <c r="BG79" s="17">
        <f>本体!BI78</f>
        <v>0</v>
      </c>
      <c r="BH79" s="17">
        <f>本体!BJ78</f>
        <v>0</v>
      </c>
      <c r="BI79" s="17">
        <f>本体!BK78</f>
        <v>0</v>
      </c>
      <c r="BJ79" s="17">
        <f>本体!BL78</f>
        <v>0</v>
      </c>
      <c r="BK79" s="17">
        <f>本体!BM78</f>
        <v>0</v>
      </c>
      <c r="BL79" s="17">
        <f>本体!BN78</f>
        <v>0</v>
      </c>
      <c r="BM79" s="17">
        <f>本体!CE78</f>
        <v>0</v>
      </c>
      <c r="BN79" s="17">
        <f>本体!CB78</f>
        <v>0</v>
      </c>
      <c r="BO79" s="17">
        <f>本体!CC78</f>
        <v>0</v>
      </c>
      <c r="BP79" s="17">
        <f>本体!CD78</f>
        <v>0</v>
      </c>
      <c r="BQ79" s="17">
        <f>本体!BT78</f>
        <v>0</v>
      </c>
      <c r="BR79" s="17">
        <f>本体!BU78</f>
        <v>0</v>
      </c>
      <c r="BS79" s="17">
        <f>本体!BV78</f>
        <v>0</v>
      </c>
      <c r="BT79" s="17">
        <f>本体!BW78</f>
        <v>0</v>
      </c>
      <c r="BU79" s="17">
        <f>本体!BZ78</f>
        <v>0</v>
      </c>
      <c r="BV79" s="17">
        <f>本体!BS78</f>
        <v>0</v>
      </c>
      <c r="BW79" s="17">
        <f>本体!BO78</f>
        <v>0</v>
      </c>
      <c r="BX79" s="17">
        <f>本体!BP78</f>
        <v>0</v>
      </c>
      <c r="BY79" s="17">
        <f>本体!BQ78</f>
        <v>0</v>
      </c>
      <c r="BZ79" s="17">
        <f>本体!BX78</f>
        <v>0</v>
      </c>
      <c r="CA79" s="17">
        <f>本体!BY78</f>
        <v>0</v>
      </c>
      <c r="CB79" s="17">
        <f>本体!BR78</f>
        <v>0</v>
      </c>
      <c r="CC79" s="17">
        <f>本体!CA78</f>
        <v>0</v>
      </c>
      <c r="CD79" s="17">
        <f>本体!CG78</f>
        <v>0</v>
      </c>
      <c r="CE79" s="17">
        <f>本体!CH78</f>
        <v>0</v>
      </c>
      <c r="CF79" s="30">
        <f>本体!CI78</f>
        <v>0</v>
      </c>
    </row>
    <row r="80" spans="2:84">
      <c r="B80" s="29">
        <f>本体!C79</f>
        <v>0</v>
      </c>
      <c r="C80" s="17">
        <f>本体!D79</f>
        <v>0</v>
      </c>
      <c r="D80" s="17">
        <f>本体!E79</f>
        <v>0</v>
      </c>
      <c r="E80" s="17">
        <f>本体!G79</f>
        <v>0</v>
      </c>
      <c r="F80" s="17">
        <f>本体!H79</f>
        <v>0</v>
      </c>
      <c r="G80" s="17">
        <f>本体!I79</f>
        <v>0</v>
      </c>
      <c r="H80" s="17">
        <f>本体!J79</f>
        <v>0</v>
      </c>
      <c r="I80" s="17">
        <f>本体!K79</f>
        <v>0</v>
      </c>
      <c r="J80" s="17">
        <f>本体!L79</f>
        <v>0</v>
      </c>
      <c r="K80" s="17">
        <f>本体!M79</f>
        <v>0</v>
      </c>
      <c r="L80" s="17">
        <f>本体!N79</f>
        <v>0</v>
      </c>
      <c r="M80" s="17">
        <f>本体!O79</f>
        <v>0</v>
      </c>
      <c r="N80" s="17">
        <f>本体!P79</f>
        <v>0</v>
      </c>
      <c r="O80" s="17">
        <f>本体!Q79</f>
        <v>0</v>
      </c>
      <c r="P80" s="17">
        <f>本体!R79</f>
        <v>0</v>
      </c>
      <c r="Q80" s="17">
        <f>本体!S79</f>
        <v>0</v>
      </c>
      <c r="R80" s="17">
        <f>本体!T79</f>
        <v>0</v>
      </c>
      <c r="S80" s="17">
        <f>本体!U79</f>
        <v>0</v>
      </c>
      <c r="T80" s="17">
        <f>本体!V79</f>
        <v>0</v>
      </c>
      <c r="U80" s="17">
        <f>本体!W79</f>
        <v>0</v>
      </c>
      <c r="V80" s="17">
        <f>本体!X79</f>
        <v>0</v>
      </c>
      <c r="W80" s="17">
        <f>本体!Y79</f>
        <v>0</v>
      </c>
      <c r="X80" s="17">
        <f>本体!Z79</f>
        <v>0</v>
      </c>
      <c r="Y80" s="17">
        <f>本体!AA79</f>
        <v>0</v>
      </c>
      <c r="Z80" s="17">
        <f>本体!AB79</f>
        <v>0</v>
      </c>
      <c r="AA80" s="17">
        <f>本体!AC79</f>
        <v>0</v>
      </c>
      <c r="AB80" s="17">
        <f>本体!AD79</f>
        <v>0</v>
      </c>
      <c r="AC80" s="17">
        <f>本体!AE79</f>
        <v>0</v>
      </c>
      <c r="AD80" s="17">
        <f>本体!AF79</f>
        <v>0</v>
      </c>
      <c r="AE80" s="17">
        <f>本体!AG79</f>
        <v>0</v>
      </c>
      <c r="AF80" s="17">
        <f>本体!AH79</f>
        <v>0</v>
      </c>
      <c r="AG80" s="17">
        <f>本体!AI79</f>
        <v>0</v>
      </c>
      <c r="AH80" s="17">
        <f>本体!AJ79</f>
        <v>0</v>
      </c>
      <c r="AI80" s="17">
        <f>本体!AK79</f>
        <v>0</v>
      </c>
      <c r="AJ80" s="17">
        <f>本体!AL79</f>
        <v>0</v>
      </c>
      <c r="AK80" s="17">
        <f>本体!AM79</f>
        <v>0</v>
      </c>
      <c r="AL80" s="17">
        <f>本体!AN79</f>
        <v>0</v>
      </c>
      <c r="AM80" s="17">
        <f>本体!AO79</f>
        <v>0</v>
      </c>
      <c r="AN80" s="17">
        <f>本体!AP79</f>
        <v>0</v>
      </c>
      <c r="AO80" s="17">
        <f>本体!AQ79</f>
        <v>0</v>
      </c>
      <c r="AP80" s="17">
        <f>本体!AR79</f>
        <v>0</v>
      </c>
      <c r="AQ80" s="17">
        <f>本体!AS79</f>
        <v>0</v>
      </c>
      <c r="AR80" s="17">
        <f>本体!AT79</f>
        <v>0</v>
      </c>
      <c r="AS80" s="17">
        <f>本体!AU79</f>
        <v>0</v>
      </c>
      <c r="AT80" s="17">
        <f>本体!AV79</f>
        <v>0</v>
      </c>
      <c r="AU80" s="17">
        <f>本体!AW79</f>
        <v>0</v>
      </c>
      <c r="AV80" s="17">
        <f>本体!AX79</f>
        <v>0</v>
      </c>
      <c r="AW80" s="17">
        <f>本体!AY79</f>
        <v>0</v>
      </c>
      <c r="AX80" s="17">
        <f>本体!AZ79</f>
        <v>0</v>
      </c>
      <c r="AY80" s="17">
        <f>本体!BA79</f>
        <v>0</v>
      </c>
      <c r="AZ80" s="17">
        <f>本体!BB79</f>
        <v>0</v>
      </c>
      <c r="BA80" s="17">
        <f>本体!BC79</f>
        <v>0</v>
      </c>
      <c r="BB80" s="17">
        <f>本体!BD79</f>
        <v>0</v>
      </c>
      <c r="BC80" s="17">
        <f>本体!BE79</f>
        <v>0</v>
      </c>
      <c r="BD80" s="17">
        <f>本体!BF79</f>
        <v>0</v>
      </c>
      <c r="BE80" s="17">
        <f>本体!BG79</f>
        <v>0</v>
      </c>
      <c r="BF80" s="17">
        <f>本体!BH79</f>
        <v>0</v>
      </c>
      <c r="BG80" s="17">
        <f>本体!BI79</f>
        <v>0</v>
      </c>
      <c r="BH80" s="17">
        <f>本体!BJ79</f>
        <v>0</v>
      </c>
      <c r="BI80" s="17">
        <f>本体!BK79</f>
        <v>0</v>
      </c>
      <c r="BJ80" s="17">
        <f>本体!BL79</f>
        <v>0</v>
      </c>
      <c r="BK80" s="17">
        <f>本体!BM79</f>
        <v>0</v>
      </c>
      <c r="BL80" s="17">
        <f>本体!BN79</f>
        <v>0</v>
      </c>
      <c r="BM80" s="17">
        <f>本体!CE79</f>
        <v>0</v>
      </c>
      <c r="BN80" s="17">
        <f>本体!CB79</f>
        <v>0</v>
      </c>
      <c r="BO80" s="17">
        <f>本体!CC79</f>
        <v>0</v>
      </c>
      <c r="BP80" s="17">
        <f>本体!CD79</f>
        <v>0</v>
      </c>
      <c r="BQ80" s="17">
        <f>本体!BT79</f>
        <v>0</v>
      </c>
      <c r="BR80" s="17">
        <f>本体!BU79</f>
        <v>0</v>
      </c>
      <c r="BS80" s="17">
        <f>本体!BV79</f>
        <v>0</v>
      </c>
      <c r="BT80" s="17">
        <f>本体!BW79</f>
        <v>0</v>
      </c>
      <c r="BU80" s="17">
        <f>本体!BZ79</f>
        <v>0</v>
      </c>
      <c r="BV80" s="17">
        <f>本体!BS79</f>
        <v>0</v>
      </c>
      <c r="BW80" s="17">
        <f>本体!BO79</f>
        <v>0</v>
      </c>
      <c r="BX80" s="17">
        <f>本体!BP79</f>
        <v>0</v>
      </c>
      <c r="BY80" s="17">
        <f>本体!BQ79</f>
        <v>0</v>
      </c>
      <c r="BZ80" s="17">
        <f>本体!BX79</f>
        <v>0</v>
      </c>
      <c r="CA80" s="17">
        <f>本体!BY79</f>
        <v>0</v>
      </c>
      <c r="CB80" s="17">
        <f>本体!BR79</f>
        <v>0</v>
      </c>
      <c r="CC80" s="17">
        <f>本体!CA79</f>
        <v>0</v>
      </c>
      <c r="CD80" s="17">
        <f>本体!CG79</f>
        <v>0</v>
      </c>
      <c r="CE80" s="17">
        <f>本体!CH79</f>
        <v>0</v>
      </c>
      <c r="CF80" s="30">
        <f>本体!CI79</f>
        <v>0</v>
      </c>
    </row>
    <row r="81" spans="2:84">
      <c r="B81" s="29">
        <f>本体!C80</f>
        <v>0</v>
      </c>
      <c r="C81" s="17">
        <f>本体!D80</f>
        <v>0</v>
      </c>
      <c r="D81" s="17">
        <f>本体!E80</f>
        <v>0</v>
      </c>
      <c r="E81" s="17">
        <f>本体!G80</f>
        <v>0</v>
      </c>
      <c r="F81" s="17">
        <f>本体!H80</f>
        <v>0</v>
      </c>
      <c r="G81" s="17">
        <f>本体!I80</f>
        <v>0</v>
      </c>
      <c r="H81" s="17">
        <f>本体!J80</f>
        <v>0</v>
      </c>
      <c r="I81" s="17">
        <f>本体!K80</f>
        <v>0</v>
      </c>
      <c r="J81" s="17">
        <f>本体!L80</f>
        <v>0</v>
      </c>
      <c r="K81" s="17">
        <f>本体!M80</f>
        <v>0</v>
      </c>
      <c r="L81" s="17">
        <f>本体!N80</f>
        <v>0</v>
      </c>
      <c r="M81" s="17">
        <f>本体!O80</f>
        <v>0</v>
      </c>
      <c r="N81" s="17">
        <f>本体!P80</f>
        <v>0</v>
      </c>
      <c r="O81" s="17">
        <f>本体!Q80</f>
        <v>0</v>
      </c>
      <c r="P81" s="17">
        <f>本体!R80</f>
        <v>0</v>
      </c>
      <c r="Q81" s="17">
        <f>本体!S80</f>
        <v>0</v>
      </c>
      <c r="R81" s="17">
        <f>本体!T80</f>
        <v>0</v>
      </c>
      <c r="S81" s="17">
        <f>本体!U80</f>
        <v>0</v>
      </c>
      <c r="T81" s="17">
        <f>本体!V80</f>
        <v>0</v>
      </c>
      <c r="U81" s="17">
        <f>本体!W80</f>
        <v>0</v>
      </c>
      <c r="V81" s="17">
        <f>本体!X80</f>
        <v>0</v>
      </c>
      <c r="W81" s="17">
        <f>本体!Y80</f>
        <v>0</v>
      </c>
      <c r="X81" s="17">
        <f>本体!Z80</f>
        <v>0</v>
      </c>
      <c r="Y81" s="17">
        <f>本体!AA80</f>
        <v>0</v>
      </c>
      <c r="Z81" s="17">
        <f>本体!AB80</f>
        <v>0</v>
      </c>
      <c r="AA81" s="17">
        <f>本体!AC80</f>
        <v>0</v>
      </c>
      <c r="AB81" s="17">
        <f>本体!AD80</f>
        <v>0</v>
      </c>
      <c r="AC81" s="17">
        <f>本体!AE80</f>
        <v>0</v>
      </c>
      <c r="AD81" s="17">
        <f>本体!AF80</f>
        <v>0</v>
      </c>
      <c r="AE81" s="17">
        <f>本体!AG80</f>
        <v>0</v>
      </c>
      <c r="AF81" s="17">
        <f>本体!AH80</f>
        <v>0</v>
      </c>
      <c r="AG81" s="17">
        <f>本体!AI80</f>
        <v>0</v>
      </c>
      <c r="AH81" s="17">
        <f>本体!AJ80</f>
        <v>0</v>
      </c>
      <c r="AI81" s="17">
        <f>本体!AK80</f>
        <v>0</v>
      </c>
      <c r="AJ81" s="17">
        <f>本体!AL80</f>
        <v>0</v>
      </c>
      <c r="AK81" s="17">
        <f>本体!AM80</f>
        <v>0</v>
      </c>
      <c r="AL81" s="17">
        <f>本体!AN80</f>
        <v>0</v>
      </c>
      <c r="AM81" s="17">
        <f>本体!AO80</f>
        <v>0</v>
      </c>
      <c r="AN81" s="17">
        <f>本体!AP80</f>
        <v>0</v>
      </c>
      <c r="AO81" s="17">
        <f>本体!AQ80</f>
        <v>0</v>
      </c>
      <c r="AP81" s="17">
        <f>本体!AR80</f>
        <v>0</v>
      </c>
      <c r="AQ81" s="17">
        <f>本体!AS80</f>
        <v>0</v>
      </c>
      <c r="AR81" s="17">
        <f>本体!AT80</f>
        <v>0</v>
      </c>
      <c r="AS81" s="17">
        <f>本体!AU80</f>
        <v>0</v>
      </c>
      <c r="AT81" s="17">
        <f>本体!AV80</f>
        <v>0</v>
      </c>
      <c r="AU81" s="17">
        <f>本体!AW80</f>
        <v>0</v>
      </c>
      <c r="AV81" s="17">
        <f>本体!AX80</f>
        <v>0</v>
      </c>
      <c r="AW81" s="17">
        <f>本体!AY80</f>
        <v>0</v>
      </c>
      <c r="AX81" s="17">
        <f>本体!AZ80</f>
        <v>0</v>
      </c>
      <c r="AY81" s="17">
        <f>本体!BA80</f>
        <v>0</v>
      </c>
      <c r="AZ81" s="17">
        <f>本体!BB80</f>
        <v>0</v>
      </c>
      <c r="BA81" s="17">
        <f>本体!BC80</f>
        <v>0</v>
      </c>
      <c r="BB81" s="17">
        <f>本体!BD80</f>
        <v>0</v>
      </c>
      <c r="BC81" s="17">
        <f>本体!BE80</f>
        <v>0</v>
      </c>
      <c r="BD81" s="17">
        <f>本体!BF80</f>
        <v>0</v>
      </c>
      <c r="BE81" s="17">
        <f>本体!BG80</f>
        <v>0</v>
      </c>
      <c r="BF81" s="17">
        <f>本体!BH80</f>
        <v>0</v>
      </c>
      <c r="BG81" s="17">
        <f>本体!BI80</f>
        <v>0</v>
      </c>
      <c r="BH81" s="17">
        <f>本体!BJ80</f>
        <v>0</v>
      </c>
      <c r="BI81" s="17">
        <f>本体!BK80</f>
        <v>0</v>
      </c>
      <c r="BJ81" s="17">
        <f>本体!BL80</f>
        <v>0</v>
      </c>
      <c r="BK81" s="17">
        <f>本体!BM80</f>
        <v>0</v>
      </c>
      <c r="BL81" s="17">
        <f>本体!BN80</f>
        <v>0</v>
      </c>
      <c r="BM81" s="17">
        <f>本体!CE80</f>
        <v>0</v>
      </c>
      <c r="BN81" s="17">
        <f>本体!CB80</f>
        <v>0</v>
      </c>
      <c r="BO81" s="17">
        <f>本体!CC80</f>
        <v>0</v>
      </c>
      <c r="BP81" s="17">
        <f>本体!CD80</f>
        <v>0</v>
      </c>
      <c r="BQ81" s="17">
        <f>本体!BT80</f>
        <v>0</v>
      </c>
      <c r="BR81" s="17">
        <f>本体!BU80</f>
        <v>0</v>
      </c>
      <c r="BS81" s="17">
        <f>本体!BV80</f>
        <v>0</v>
      </c>
      <c r="BT81" s="17">
        <f>本体!BW80</f>
        <v>0</v>
      </c>
      <c r="BU81" s="17">
        <f>本体!BZ80</f>
        <v>0</v>
      </c>
      <c r="BV81" s="17">
        <f>本体!BS80</f>
        <v>0</v>
      </c>
      <c r="BW81" s="17">
        <f>本体!BO80</f>
        <v>0</v>
      </c>
      <c r="BX81" s="17">
        <f>本体!BP80</f>
        <v>0</v>
      </c>
      <c r="BY81" s="17">
        <f>本体!BQ80</f>
        <v>0</v>
      </c>
      <c r="BZ81" s="17">
        <f>本体!BX80</f>
        <v>0</v>
      </c>
      <c r="CA81" s="17">
        <f>本体!BY80</f>
        <v>0</v>
      </c>
      <c r="CB81" s="17">
        <f>本体!BR80</f>
        <v>0</v>
      </c>
      <c r="CC81" s="17">
        <f>本体!CA80</f>
        <v>0</v>
      </c>
      <c r="CD81" s="17">
        <f>本体!CG80</f>
        <v>0</v>
      </c>
      <c r="CE81" s="17">
        <f>本体!CH80</f>
        <v>0</v>
      </c>
      <c r="CF81" s="30">
        <f>本体!CI80</f>
        <v>0</v>
      </c>
    </row>
    <row r="82" spans="2:84">
      <c r="B82" s="29">
        <f>本体!C81</f>
        <v>0</v>
      </c>
      <c r="C82" s="17">
        <f>本体!D81</f>
        <v>0</v>
      </c>
      <c r="D82" s="17">
        <f>本体!E81</f>
        <v>0</v>
      </c>
      <c r="E82" s="17">
        <f>本体!G81</f>
        <v>0</v>
      </c>
      <c r="F82" s="17">
        <f>本体!H81</f>
        <v>0</v>
      </c>
      <c r="G82" s="17">
        <f>本体!I81</f>
        <v>0</v>
      </c>
      <c r="H82" s="17">
        <f>本体!J81</f>
        <v>0</v>
      </c>
      <c r="I82" s="17">
        <f>本体!K81</f>
        <v>0</v>
      </c>
      <c r="J82" s="17">
        <f>本体!L81</f>
        <v>0</v>
      </c>
      <c r="K82" s="17">
        <f>本体!M81</f>
        <v>0</v>
      </c>
      <c r="L82" s="17">
        <f>本体!N81</f>
        <v>0</v>
      </c>
      <c r="M82" s="17">
        <f>本体!O81</f>
        <v>0</v>
      </c>
      <c r="N82" s="17">
        <f>本体!P81</f>
        <v>0</v>
      </c>
      <c r="O82" s="17">
        <f>本体!Q81</f>
        <v>0</v>
      </c>
      <c r="P82" s="17">
        <f>本体!R81</f>
        <v>0</v>
      </c>
      <c r="Q82" s="17">
        <f>本体!S81</f>
        <v>0</v>
      </c>
      <c r="R82" s="17">
        <f>本体!T81</f>
        <v>0</v>
      </c>
      <c r="S82" s="17">
        <f>本体!U81</f>
        <v>0</v>
      </c>
      <c r="T82" s="17">
        <f>本体!V81</f>
        <v>0</v>
      </c>
      <c r="U82" s="17">
        <f>本体!W81</f>
        <v>0</v>
      </c>
      <c r="V82" s="17">
        <f>本体!X81</f>
        <v>0</v>
      </c>
      <c r="W82" s="17">
        <f>本体!Y81</f>
        <v>0</v>
      </c>
      <c r="X82" s="17">
        <f>本体!Z81</f>
        <v>0</v>
      </c>
      <c r="Y82" s="17">
        <f>本体!AA81</f>
        <v>0</v>
      </c>
      <c r="Z82" s="17">
        <f>本体!AB81</f>
        <v>0</v>
      </c>
      <c r="AA82" s="17">
        <f>本体!AC81</f>
        <v>0</v>
      </c>
      <c r="AB82" s="17">
        <f>本体!AD81</f>
        <v>0</v>
      </c>
      <c r="AC82" s="17">
        <f>本体!AE81</f>
        <v>0</v>
      </c>
      <c r="AD82" s="17">
        <f>本体!AF81</f>
        <v>0</v>
      </c>
      <c r="AE82" s="17">
        <f>本体!AG81</f>
        <v>0</v>
      </c>
      <c r="AF82" s="17">
        <f>本体!AH81</f>
        <v>0</v>
      </c>
      <c r="AG82" s="17">
        <f>本体!AI81</f>
        <v>0</v>
      </c>
      <c r="AH82" s="17">
        <f>本体!AJ81</f>
        <v>0</v>
      </c>
      <c r="AI82" s="17">
        <f>本体!AK81</f>
        <v>0</v>
      </c>
      <c r="AJ82" s="17">
        <f>本体!AL81</f>
        <v>0</v>
      </c>
      <c r="AK82" s="17">
        <f>本体!AM81</f>
        <v>0</v>
      </c>
      <c r="AL82" s="17">
        <f>本体!AN81</f>
        <v>0</v>
      </c>
      <c r="AM82" s="17">
        <f>本体!AO81</f>
        <v>0</v>
      </c>
      <c r="AN82" s="17">
        <f>本体!AP81</f>
        <v>0</v>
      </c>
      <c r="AO82" s="17">
        <f>本体!AQ81</f>
        <v>0</v>
      </c>
      <c r="AP82" s="17">
        <f>本体!AR81</f>
        <v>0</v>
      </c>
      <c r="AQ82" s="17">
        <f>本体!AS81</f>
        <v>0</v>
      </c>
      <c r="AR82" s="17">
        <f>本体!AT81</f>
        <v>0</v>
      </c>
      <c r="AS82" s="17">
        <f>本体!AU81</f>
        <v>0</v>
      </c>
      <c r="AT82" s="17">
        <f>本体!AV81</f>
        <v>0</v>
      </c>
      <c r="AU82" s="17">
        <f>本体!AW81</f>
        <v>0</v>
      </c>
      <c r="AV82" s="17">
        <f>本体!AX81</f>
        <v>0</v>
      </c>
      <c r="AW82" s="17">
        <f>本体!AY81</f>
        <v>0</v>
      </c>
      <c r="AX82" s="17">
        <f>本体!AZ81</f>
        <v>0</v>
      </c>
      <c r="AY82" s="17">
        <f>本体!BA81</f>
        <v>0</v>
      </c>
      <c r="AZ82" s="17">
        <f>本体!BB81</f>
        <v>0</v>
      </c>
      <c r="BA82" s="17">
        <f>本体!BC81</f>
        <v>0</v>
      </c>
      <c r="BB82" s="17">
        <f>本体!BD81</f>
        <v>0</v>
      </c>
      <c r="BC82" s="17">
        <f>本体!BE81</f>
        <v>0</v>
      </c>
      <c r="BD82" s="17">
        <f>本体!BF81</f>
        <v>0</v>
      </c>
      <c r="BE82" s="17">
        <f>本体!BG81</f>
        <v>0</v>
      </c>
      <c r="BF82" s="17">
        <f>本体!BH81</f>
        <v>0</v>
      </c>
      <c r="BG82" s="17">
        <f>本体!BI81</f>
        <v>0</v>
      </c>
      <c r="BH82" s="17">
        <f>本体!BJ81</f>
        <v>0</v>
      </c>
      <c r="BI82" s="17">
        <f>本体!BK81</f>
        <v>0</v>
      </c>
      <c r="BJ82" s="17">
        <f>本体!BL81</f>
        <v>0</v>
      </c>
      <c r="BK82" s="17">
        <f>本体!BM81</f>
        <v>0</v>
      </c>
      <c r="BL82" s="17">
        <f>本体!BN81</f>
        <v>0</v>
      </c>
      <c r="BM82" s="17">
        <f>本体!CE81</f>
        <v>0</v>
      </c>
      <c r="BN82" s="17">
        <f>本体!CB81</f>
        <v>0</v>
      </c>
      <c r="BO82" s="17">
        <f>本体!CC81</f>
        <v>0</v>
      </c>
      <c r="BP82" s="17">
        <f>本体!CD81</f>
        <v>0</v>
      </c>
      <c r="BQ82" s="17">
        <f>本体!BT81</f>
        <v>0</v>
      </c>
      <c r="BR82" s="17">
        <f>本体!BU81</f>
        <v>0</v>
      </c>
      <c r="BS82" s="17">
        <f>本体!BV81</f>
        <v>0</v>
      </c>
      <c r="BT82" s="17">
        <f>本体!BW81</f>
        <v>0</v>
      </c>
      <c r="BU82" s="17">
        <f>本体!BZ81</f>
        <v>0</v>
      </c>
      <c r="BV82" s="17">
        <f>本体!BS81</f>
        <v>0</v>
      </c>
      <c r="BW82" s="17">
        <f>本体!BO81</f>
        <v>0</v>
      </c>
      <c r="BX82" s="17">
        <f>本体!BP81</f>
        <v>0</v>
      </c>
      <c r="BY82" s="17">
        <f>本体!BQ81</f>
        <v>0</v>
      </c>
      <c r="BZ82" s="17">
        <f>本体!BX81</f>
        <v>0</v>
      </c>
      <c r="CA82" s="17">
        <f>本体!BY81</f>
        <v>0</v>
      </c>
      <c r="CB82" s="17">
        <f>本体!BR81</f>
        <v>0</v>
      </c>
      <c r="CC82" s="17">
        <f>本体!CA81</f>
        <v>0</v>
      </c>
      <c r="CD82" s="17">
        <f>本体!CG81</f>
        <v>0</v>
      </c>
      <c r="CE82" s="17">
        <f>本体!CH81</f>
        <v>0</v>
      </c>
      <c r="CF82" s="30">
        <f>本体!CI81</f>
        <v>0</v>
      </c>
    </row>
    <row r="83" spans="2:84">
      <c r="B83" s="29">
        <f>本体!C82</f>
        <v>0</v>
      </c>
      <c r="C83" s="17">
        <f>本体!D82</f>
        <v>0</v>
      </c>
      <c r="D83" s="17">
        <f>本体!E82</f>
        <v>0</v>
      </c>
      <c r="E83" s="17">
        <f>本体!G82</f>
        <v>0</v>
      </c>
      <c r="F83" s="17">
        <f>本体!H82</f>
        <v>0</v>
      </c>
      <c r="G83" s="17">
        <f>本体!I82</f>
        <v>0</v>
      </c>
      <c r="H83" s="17">
        <f>本体!J82</f>
        <v>0</v>
      </c>
      <c r="I83" s="17">
        <f>本体!K82</f>
        <v>0</v>
      </c>
      <c r="J83" s="17">
        <f>本体!L82</f>
        <v>0</v>
      </c>
      <c r="K83" s="17">
        <f>本体!M82</f>
        <v>0</v>
      </c>
      <c r="L83" s="17">
        <f>本体!N82</f>
        <v>0</v>
      </c>
      <c r="M83" s="17">
        <f>本体!O82</f>
        <v>0</v>
      </c>
      <c r="N83" s="17">
        <f>本体!P82</f>
        <v>0</v>
      </c>
      <c r="O83" s="17">
        <f>本体!Q82</f>
        <v>0</v>
      </c>
      <c r="P83" s="17">
        <f>本体!R82</f>
        <v>0</v>
      </c>
      <c r="Q83" s="17">
        <f>本体!S82</f>
        <v>0</v>
      </c>
      <c r="R83" s="17">
        <f>本体!T82</f>
        <v>0</v>
      </c>
      <c r="S83" s="17">
        <f>本体!U82</f>
        <v>0</v>
      </c>
      <c r="T83" s="17">
        <f>本体!V82</f>
        <v>0</v>
      </c>
      <c r="U83" s="17">
        <f>本体!W82</f>
        <v>0</v>
      </c>
      <c r="V83" s="17">
        <f>本体!X82</f>
        <v>0</v>
      </c>
      <c r="W83" s="17">
        <f>本体!Y82</f>
        <v>0</v>
      </c>
      <c r="X83" s="17">
        <f>本体!Z82</f>
        <v>0</v>
      </c>
      <c r="Y83" s="17">
        <f>本体!AA82</f>
        <v>0</v>
      </c>
      <c r="Z83" s="17">
        <f>本体!AB82</f>
        <v>0</v>
      </c>
      <c r="AA83" s="17">
        <f>本体!AC82</f>
        <v>0</v>
      </c>
      <c r="AB83" s="17">
        <f>本体!AD82</f>
        <v>0</v>
      </c>
      <c r="AC83" s="17">
        <f>本体!AE82</f>
        <v>0</v>
      </c>
      <c r="AD83" s="17">
        <f>本体!AF82</f>
        <v>0</v>
      </c>
      <c r="AE83" s="17">
        <f>本体!AG82</f>
        <v>0</v>
      </c>
      <c r="AF83" s="17">
        <f>本体!AH82</f>
        <v>0</v>
      </c>
      <c r="AG83" s="17">
        <f>本体!AI82</f>
        <v>0</v>
      </c>
      <c r="AH83" s="17">
        <f>本体!AJ82</f>
        <v>0</v>
      </c>
      <c r="AI83" s="17">
        <f>本体!AK82</f>
        <v>0</v>
      </c>
      <c r="AJ83" s="17">
        <f>本体!AL82</f>
        <v>0</v>
      </c>
      <c r="AK83" s="17">
        <f>本体!AM82</f>
        <v>0</v>
      </c>
      <c r="AL83" s="17">
        <f>本体!AN82</f>
        <v>0</v>
      </c>
      <c r="AM83" s="17">
        <f>本体!AO82</f>
        <v>0</v>
      </c>
      <c r="AN83" s="17">
        <f>本体!AP82</f>
        <v>0</v>
      </c>
      <c r="AO83" s="17">
        <f>本体!AQ82</f>
        <v>0</v>
      </c>
      <c r="AP83" s="17">
        <f>本体!AR82</f>
        <v>0</v>
      </c>
      <c r="AQ83" s="17">
        <f>本体!AS82</f>
        <v>0</v>
      </c>
      <c r="AR83" s="17">
        <f>本体!AT82</f>
        <v>0</v>
      </c>
      <c r="AS83" s="17">
        <f>本体!AU82</f>
        <v>0</v>
      </c>
      <c r="AT83" s="17">
        <f>本体!AV82</f>
        <v>0</v>
      </c>
      <c r="AU83" s="17">
        <f>本体!AW82</f>
        <v>0</v>
      </c>
      <c r="AV83" s="17">
        <f>本体!AX82</f>
        <v>0</v>
      </c>
      <c r="AW83" s="17">
        <f>本体!AY82</f>
        <v>0</v>
      </c>
      <c r="AX83" s="17">
        <f>本体!AZ82</f>
        <v>0</v>
      </c>
      <c r="AY83" s="17">
        <f>本体!BA82</f>
        <v>0</v>
      </c>
      <c r="AZ83" s="17">
        <f>本体!BB82</f>
        <v>0</v>
      </c>
      <c r="BA83" s="17">
        <f>本体!BC82</f>
        <v>0</v>
      </c>
      <c r="BB83" s="17">
        <f>本体!BD82</f>
        <v>0</v>
      </c>
      <c r="BC83" s="17">
        <f>本体!BE82</f>
        <v>0</v>
      </c>
      <c r="BD83" s="17">
        <f>本体!BF82</f>
        <v>0</v>
      </c>
      <c r="BE83" s="17">
        <f>本体!BG82</f>
        <v>0</v>
      </c>
      <c r="BF83" s="17">
        <f>本体!BH82</f>
        <v>0</v>
      </c>
      <c r="BG83" s="17">
        <f>本体!BI82</f>
        <v>0</v>
      </c>
      <c r="BH83" s="17">
        <f>本体!BJ82</f>
        <v>0</v>
      </c>
      <c r="BI83" s="17">
        <f>本体!BK82</f>
        <v>0</v>
      </c>
      <c r="BJ83" s="17">
        <f>本体!BL82</f>
        <v>0</v>
      </c>
      <c r="BK83" s="17">
        <f>本体!BM82</f>
        <v>0</v>
      </c>
      <c r="BL83" s="17">
        <f>本体!BN82</f>
        <v>0</v>
      </c>
      <c r="BM83" s="17">
        <f>本体!CE82</f>
        <v>0</v>
      </c>
      <c r="BN83" s="17">
        <f>本体!CB82</f>
        <v>0</v>
      </c>
      <c r="BO83" s="17">
        <f>本体!CC82</f>
        <v>0</v>
      </c>
      <c r="BP83" s="17">
        <f>本体!CD82</f>
        <v>0</v>
      </c>
      <c r="BQ83" s="17">
        <f>本体!BT82</f>
        <v>0</v>
      </c>
      <c r="BR83" s="17">
        <f>本体!BU82</f>
        <v>0</v>
      </c>
      <c r="BS83" s="17">
        <f>本体!BV82</f>
        <v>0</v>
      </c>
      <c r="BT83" s="17">
        <f>本体!BW82</f>
        <v>0</v>
      </c>
      <c r="BU83" s="17">
        <f>本体!BZ82</f>
        <v>0</v>
      </c>
      <c r="BV83" s="17">
        <f>本体!BS82</f>
        <v>0</v>
      </c>
      <c r="BW83" s="17">
        <f>本体!BO82</f>
        <v>0</v>
      </c>
      <c r="BX83" s="17">
        <f>本体!BP82</f>
        <v>0</v>
      </c>
      <c r="BY83" s="17">
        <f>本体!BQ82</f>
        <v>0</v>
      </c>
      <c r="BZ83" s="17">
        <f>本体!BX82</f>
        <v>0</v>
      </c>
      <c r="CA83" s="17">
        <f>本体!BY82</f>
        <v>0</v>
      </c>
      <c r="CB83" s="17">
        <f>本体!BR82</f>
        <v>0</v>
      </c>
      <c r="CC83" s="17">
        <f>本体!CA82</f>
        <v>0</v>
      </c>
      <c r="CD83" s="17">
        <f>本体!CG82</f>
        <v>0</v>
      </c>
      <c r="CE83" s="17">
        <f>本体!CH82</f>
        <v>0</v>
      </c>
      <c r="CF83" s="30">
        <f>本体!CI82</f>
        <v>0</v>
      </c>
    </row>
    <row r="84" spans="2:84">
      <c r="B84" s="29">
        <f>本体!C83</f>
        <v>0</v>
      </c>
      <c r="C84" s="17">
        <f>本体!D83</f>
        <v>0</v>
      </c>
      <c r="D84" s="17">
        <f>本体!E83</f>
        <v>0</v>
      </c>
      <c r="E84" s="17">
        <f>本体!G83</f>
        <v>0</v>
      </c>
      <c r="F84" s="17">
        <f>本体!H83</f>
        <v>0</v>
      </c>
      <c r="G84" s="17">
        <f>本体!I83</f>
        <v>0</v>
      </c>
      <c r="H84" s="17">
        <f>本体!J83</f>
        <v>0</v>
      </c>
      <c r="I84" s="17">
        <f>本体!K83</f>
        <v>0</v>
      </c>
      <c r="J84" s="17">
        <f>本体!L83</f>
        <v>0</v>
      </c>
      <c r="K84" s="17">
        <f>本体!M83</f>
        <v>0</v>
      </c>
      <c r="L84" s="17">
        <f>本体!N83</f>
        <v>0</v>
      </c>
      <c r="M84" s="17">
        <f>本体!O83</f>
        <v>0</v>
      </c>
      <c r="N84" s="17">
        <f>本体!P83</f>
        <v>0</v>
      </c>
      <c r="O84" s="17">
        <f>本体!Q83</f>
        <v>0</v>
      </c>
      <c r="P84" s="17">
        <f>本体!R83</f>
        <v>0</v>
      </c>
      <c r="Q84" s="17">
        <f>本体!S83</f>
        <v>0</v>
      </c>
      <c r="R84" s="17">
        <f>本体!T83</f>
        <v>0</v>
      </c>
      <c r="S84" s="17">
        <f>本体!U83</f>
        <v>0</v>
      </c>
      <c r="T84" s="17">
        <f>本体!V83</f>
        <v>0</v>
      </c>
      <c r="U84" s="17">
        <f>本体!W83</f>
        <v>0</v>
      </c>
      <c r="V84" s="17">
        <f>本体!X83</f>
        <v>0</v>
      </c>
      <c r="W84" s="17">
        <f>本体!Y83</f>
        <v>0</v>
      </c>
      <c r="X84" s="17">
        <f>本体!Z83</f>
        <v>0</v>
      </c>
      <c r="Y84" s="17">
        <f>本体!AA83</f>
        <v>0</v>
      </c>
      <c r="Z84" s="17">
        <f>本体!AB83</f>
        <v>0</v>
      </c>
      <c r="AA84" s="17">
        <f>本体!AC83</f>
        <v>0</v>
      </c>
      <c r="AB84" s="17">
        <f>本体!AD83</f>
        <v>0</v>
      </c>
      <c r="AC84" s="17">
        <f>本体!AE83</f>
        <v>0</v>
      </c>
      <c r="AD84" s="17">
        <f>本体!AF83</f>
        <v>0</v>
      </c>
      <c r="AE84" s="17">
        <f>本体!AG83</f>
        <v>0</v>
      </c>
      <c r="AF84" s="17">
        <f>本体!AH83</f>
        <v>0</v>
      </c>
      <c r="AG84" s="17">
        <f>本体!AI83</f>
        <v>0</v>
      </c>
      <c r="AH84" s="17">
        <f>本体!AJ83</f>
        <v>0</v>
      </c>
      <c r="AI84" s="17">
        <f>本体!AK83</f>
        <v>0</v>
      </c>
      <c r="AJ84" s="17">
        <f>本体!AL83</f>
        <v>0</v>
      </c>
      <c r="AK84" s="17">
        <f>本体!AM83</f>
        <v>0</v>
      </c>
      <c r="AL84" s="17">
        <f>本体!AN83</f>
        <v>0</v>
      </c>
      <c r="AM84" s="17">
        <f>本体!AO83</f>
        <v>0</v>
      </c>
      <c r="AN84" s="17">
        <f>本体!AP83</f>
        <v>0</v>
      </c>
      <c r="AO84" s="17">
        <f>本体!AQ83</f>
        <v>0</v>
      </c>
      <c r="AP84" s="17">
        <f>本体!AR83</f>
        <v>0</v>
      </c>
      <c r="AQ84" s="17">
        <f>本体!AS83</f>
        <v>0</v>
      </c>
      <c r="AR84" s="17">
        <f>本体!AT83</f>
        <v>0</v>
      </c>
      <c r="AS84" s="17">
        <f>本体!AU83</f>
        <v>0</v>
      </c>
      <c r="AT84" s="17">
        <f>本体!AV83</f>
        <v>0</v>
      </c>
      <c r="AU84" s="17">
        <f>本体!AW83</f>
        <v>0</v>
      </c>
      <c r="AV84" s="17">
        <f>本体!AX83</f>
        <v>0</v>
      </c>
      <c r="AW84" s="17">
        <f>本体!AY83</f>
        <v>0</v>
      </c>
      <c r="AX84" s="17">
        <f>本体!AZ83</f>
        <v>0</v>
      </c>
      <c r="AY84" s="17">
        <f>本体!BA83</f>
        <v>0</v>
      </c>
      <c r="AZ84" s="17">
        <f>本体!BB83</f>
        <v>0</v>
      </c>
      <c r="BA84" s="17">
        <f>本体!BC83</f>
        <v>0</v>
      </c>
      <c r="BB84" s="17">
        <f>本体!BD83</f>
        <v>0</v>
      </c>
      <c r="BC84" s="17">
        <f>本体!BE83</f>
        <v>0</v>
      </c>
      <c r="BD84" s="17">
        <f>本体!BF83</f>
        <v>0</v>
      </c>
      <c r="BE84" s="17">
        <f>本体!BG83</f>
        <v>0</v>
      </c>
      <c r="BF84" s="17">
        <f>本体!BH83</f>
        <v>0</v>
      </c>
      <c r="BG84" s="17">
        <f>本体!BI83</f>
        <v>0</v>
      </c>
      <c r="BH84" s="17">
        <f>本体!BJ83</f>
        <v>0</v>
      </c>
      <c r="BI84" s="17">
        <f>本体!BK83</f>
        <v>0</v>
      </c>
      <c r="BJ84" s="17">
        <f>本体!BL83</f>
        <v>0</v>
      </c>
      <c r="BK84" s="17">
        <f>本体!BM83</f>
        <v>0</v>
      </c>
      <c r="BL84" s="17">
        <f>本体!BN83</f>
        <v>0</v>
      </c>
      <c r="BM84" s="17">
        <f>本体!CE83</f>
        <v>0</v>
      </c>
      <c r="BN84" s="17">
        <f>本体!CB83</f>
        <v>0</v>
      </c>
      <c r="BO84" s="17">
        <f>本体!CC83</f>
        <v>0</v>
      </c>
      <c r="BP84" s="17">
        <f>本体!CD83</f>
        <v>0</v>
      </c>
      <c r="BQ84" s="17">
        <f>本体!BT83</f>
        <v>0</v>
      </c>
      <c r="BR84" s="17">
        <f>本体!BU83</f>
        <v>0</v>
      </c>
      <c r="BS84" s="17">
        <f>本体!BV83</f>
        <v>0</v>
      </c>
      <c r="BT84" s="17">
        <f>本体!BW83</f>
        <v>0</v>
      </c>
      <c r="BU84" s="17">
        <f>本体!BZ83</f>
        <v>0</v>
      </c>
      <c r="BV84" s="17">
        <f>本体!BS83</f>
        <v>0</v>
      </c>
      <c r="BW84" s="17">
        <f>本体!BO83</f>
        <v>0</v>
      </c>
      <c r="BX84" s="17">
        <f>本体!BP83</f>
        <v>0</v>
      </c>
      <c r="BY84" s="17">
        <f>本体!BQ83</f>
        <v>0</v>
      </c>
      <c r="BZ84" s="17">
        <f>本体!BX83</f>
        <v>0</v>
      </c>
      <c r="CA84" s="17">
        <f>本体!BY83</f>
        <v>0</v>
      </c>
      <c r="CB84" s="17">
        <f>本体!BR83</f>
        <v>0</v>
      </c>
      <c r="CC84" s="17">
        <f>本体!CA83</f>
        <v>0</v>
      </c>
      <c r="CD84" s="17">
        <f>本体!CG83</f>
        <v>0</v>
      </c>
      <c r="CE84" s="17">
        <f>本体!CH83</f>
        <v>0</v>
      </c>
      <c r="CF84" s="30">
        <f>本体!CI83</f>
        <v>0</v>
      </c>
    </row>
    <row r="85" spans="2:84">
      <c r="B85" s="29">
        <f>本体!C84</f>
        <v>0</v>
      </c>
      <c r="C85" s="17">
        <f>本体!D84</f>
        <v>0</v>
      </c>
      <c r="D85" s="17">
        <f>本体!E84</f>
        <v>0</v>
      </c>
      <c r="E85" s="17">
        <f>本体!G84</f>
        <v>0</v>
      </c>
      <c r="F85" s="17">
        <f>本体!H84</f>
        <v>0</v>
      </c>
      <c r="G85" s="17">
        <f>本体!I84</f>
        <v>0</v>
      </c>
      <c r="H85" s="17">
        <f>本体!J84</f>
        <v>0</v>
      </c>
      <c r="I85" s="17">
        <f>本体!K84</f>
        <v>0</v>
      </c>
      <c r="J85" s="17">
        <f>本体!L84</f>
        <v>0</v>
      </c>
      <c r="K85" s="17">
        <f>本体!M84</f>
        <v>0</v>
      </c>
      <c r="L85" s="17">
        <f>本体!N84</f>
        <v>0</v>
      </c>
      <c r="M85" s="17">
        <f>本体!O84</f>
        <v>0</v>
      </c>
      <c r="N85" s="17">
        <f>本体!P84</f>
        <v>0</v>
      </c>
      <c r="O85" s="17">
        <f>本体!Q84</f>
        <v>0</v>
      </c>
      <c r="P85" s="17">
        <f>本体!R84</f>
        <v>0</v>
      </c>
      <c r="Q85" s="17">
        <f>本体!S84</f>
        <v>0</v>
      </c>
      <c r="R85" s="17">
        <f>本体!T84</f>
        <v>0</v>
      </c>
      <c r="S85" s="17">
        <f>本体!U84</f>
        <v>0</v>
      </c>
      <c r="T85" s="17">
        <f>本体!V84</f>
        <v>0</v>
      </c>
      <c r="U85" s="17">
        <f>本体!W84</f>
        <v>0</v>
      </c>
      <c r="V85" s="17">
        <f>本体!X84</f>
        <v>0</v>
      </c>
      <c r="W85" s="17">
        <f>本体!Y84</f>
        <v>0</v>
      </c>
      <c r="X85" s="17">
        <f>本体!Z84</f>
        <v>0</v>
      </c>
      <c r="Y85" s="17">
        <f>本体!AA84</f>
        <v>0</v>
      </c>
      <c r="Z85" s="17">
        <f>本体!AB84</f>
        <v>0</v>
      </c>
      <c r="AA85" s="17">
        <f>本体!AC84</f>
        <v>0</v>
      </c>
      <c r="AB85" s="17">
        <f>本体!AD84</f>
        <v>0</v>
      </c>
      <c r="AC85" s="17">
        <f>本体!AE84</f>
        <v>0</v>
      </c>
      <c r="AD85" s="17">
        <f>本体!AF84</f>
        <v>0</v>
      </c>
      <c r="AE85" s="17">
        <f>本体!AG84</f>
        <v>0</v>
      </c>
      <c r="AF85" s="17">
        <f>本体!AH84</f>
        <v>0</v>
      </c>
      <c r="AG85" s="17">
        <f>本体!AI84</f>
        <v>0</v>
      </c>
      <c r="AH85" s="17">
        <f>本体!AJ84</f>
        <v>0</v>
      </c>
      <c r="AI85" s="17">
        <f>本体!AK84</f>
        <v>0</v>
      </c>
      <c r="AJ85" s="17">
        <f>本体!AL84</f>
        <v>0</v>
      </c>
      <c r="AK85" s="17">
        <f>本体!AM84</f>
        <v>0</v>
      </c>
      <c r="AL85" s="17">
        <f>本体!AN84</f>
        <v>0</v>
      </c>
      <c r="AM85" s="17">
        <f>本体!AO84</f>
        <v>0</v>
      </c>
      <c r="AN85" s="17">
        <f>本体!AP84</f>
        <v>0</v>
      </c>
      <c r="AO85" s="17">
        <f>本体!AQ84</f>
        <v>0</v>
      </c>
      <c r="AP85" s="17">
        <f>本体!AR84</f>
        <v>0</v>
      </c>
      <c r="AQ85" s="17">
        <f>本体!AS84</f>
        <v>0</v>
      </c>
      <c r="AR85" s="17">
        <f>本体!AT84</f>
        <v>0</v>
      </c>
      <c r="AS85" s="17">
        <f>本体!AU84</f>
        <v>0</v>
      </c>
      <c r="AT85" s="17">
        <f>本体!AV84</f>
        <v>0</v>
      </c>
      <c r="AU85" s="17">
        <f>本体!AW84</f>
        <v>0</v>
      </c>
      <c r="AV85" s="17">
        <f>本体!AX84</f>
        <v>0</v>
      </c>
      <c r="AW85" s="17">
        <f>本体!AY84</f>
        <v>0</v>
      </c>
      <c r="AX85" s="17">
        <f>本体!AZ84</f>
        <v>0</v>
      </c>
      <c r="AY85" s="17">
        <f>本体!BA84</f>
        <v>0</v>
      </c>
      <c r="AZ85" s="17">
        <f>本体!BB84</f>
        <v>0</v>
      </c>
      <c r="BA85" s="17">
        <f>本体!BC84</f>
        <v>0</v>
      </c>
      <c r="BB85" s="17">
        <f>本体!BD84</f>
        <v>0</v>
      </c>
      <c r="BC85" s="17">
        <f>本体!BE84</f>
        <v>0</v>
      </c>
      <c r="BD85" s="17">
        <f>本体!BF84</f>
        <v>0</v>
      </c>
      <c r="BE85" s="17">
        <f>本体!BG84</f>
        <v>0</v>
      </c>
      <c r="BF85" s="17">
        <f>本体!BH84</f>
        <v>0</v>
      </c>
      <c r="BG85" s="17">
        <f>本体!BI84</f>
        <v>0</v>
      </c>
      <c r="BH85" s="17">
        <f>本体!BJ84</f>
        <v>0</v>
      </c>
      <c r="BI85" s="17">
        <f>本体!BK84</f>
        <v>0</v>
      </c>
      <c r="BJ85" s="17">
        <f>本体!BL84</f>
        <v>0</v>
      </c>
      <c r="BK85" s="17">
        <f>本体!BM84</f>
        <v>0</v>
      </c>
      <c r="BL85" s="17">
        <f>本体!BN84</f>
        <v>0</v>
      </c>
      <c r="BM85" s="17">
        <f>本体!CE84</f>
        <v>0</v>
      </c>
      <c r="BN85" s="17">
        <f>本体!CB84</f>
        <v>0</v>
      </c>
      <c r="BO85" s="17">
        <f>本体!CC84</f>
        <v>0</v>
      </c>
      <c r="BP85" s="17">
        <f>本体!CD84</f>
        <v>0</v>
      </c>
      <c r="BQ85" s="17">
        <f>本体!BT84</f>
        <v>0</v>
      </c>
      <c r="BR85" s="17">
        <f>本体!BU84</f>
        <v>0</v>
      </c>
      <c r="BS85" s="17">
        <f>本体!BV84</f>
        <v>0</v>
      </c>
      <c r="BT85" s="17">
        <f>本体!BW84</f>
        <v>0</v>
      </c>
      <c r="BU85" s="17">
        <f>本体!BZ84</f>
        <v>0</v>
      </c>
      <c r="BV85" s="17">
        <f>本体!BS84</f>
        <v>0</v>
      </c>
      <c r="BW85" s="17">
        <f>本体!BO84</f>
        <v>0</v>
      </c>
      <c r="BX85" s="17">
        <f>本体!BP84</f>
        <v>0</v>
      </c>
      <c r="BY85" s="17">
        <f>本体!BQ84</f>
        <v>0</v>
      </c>
      <c r="BZ85" s="17">
        <f>本体!BX84</f>
        <v>0</v>
      </c>
      <c r="CA85" s="17">
        <f>本体!BY84</f>
        <v>0</v>
      </c>
      <c r="CB85" s="17">
        <f>本体!BR84</f>
        <v>0</v>
      </c>
      <c r="CC85" s="17">
        <f>本体!CA84</f>
        <v>0</v>
      </c>
      <c r="CD85" s="17">
        <f>本体!CG84</f>
        <v>0</v>
      </c>
      <c r="CE85" s="17">
        <f>本体!CH84</f>
        <v>0</v>
      </c>
      <c r="CF85" s="30">
        <f>本体!CI84</f>
        <v>0</v>
      </c>
    </row>
    <row r="86" spans="2:84">
      <c r="B86" s="29">
        <f>本体!C85</f>
        <v>0</v>
      </c>
      <c r="C86" s="17">
        <f>本体!D85</f>
        <v>0</v>
      </c>
      <c r="D86" s="17">
        <f>本体!E85</f>
        <v>0</v>
      </c>
      <c r="E86" s="17">
        <f>本体!G85</f>
        <v>0</v>
      </c>
      <c r="F86" s="17">
        <f>本体!H85</f>
        <v>0</v>
      </c>
      <c r="G86" s="17">
        <f>本体!I85</f>
        <v>0</v>
      </c>
      <c r="H86" s="17">
        <f>本体!J85</f>
        <v>0</v>
      </c>
      <c r="I86" s="17">
        <f>本体!K85</f>
        <v>0</v>
      </c>
      <c r="J86" s="17">
        <f>本体!L85</f>
        <v>0</v>
      </c>
      <c r="K86" s="17">
        <f>本体!M85</f>
        <v>0</v>
      </c>
      <c r="L86" s="17">
        <f>本体!N85</f>
        <v>0</v>
      </c>
      <c r="M86" s="17">
        <f>本体!O85</f>
        <v>0</v>
      </c>
      <c r="N86" s="17">
        <f>本体!P85</f>
        <v>0</v>
      </c>
      <c r="O86" s="17">
        <f>本体!Q85</f>
        <v>0</v>
      </c>
      <c r="P86" s="17">
        <f>本体!R85</f>
        <v>0</v>
      </c>
      <c r="Q86" s="17">
        <f>本体!S85</f>
        <v>0</v>
      </c>
      <c r="R86" s="17">
        <f>本体!T85</f>
        <v>0</v>
      </c>
      <c r="S86" s="17">
        <f>本体!U85</f>
        <v>0</v>
      </c>
      <c r="T86" s="17">
        <f>本体!V85</f>
        <v>0</v>
      </c>
      <c r="U86" s="17">
        <f>本体!W85</f>
        <v>0</v>
      </c>
      <c r="V86" s="17">
        <f>本体!X85</f>
        <v>0</v>
      </c>
      <c r="W86" s="17">
        <f>本体!Y85</f>
        <v>0</v>
      </c>
      <c r="X86" s="17">
        <f>本体!Z85</f>
        <v>0</v>
      </c>
      <c r="Y86" s="17">
        <f>本体!AA85</f>
        <v>0</v>
      </c>
      <c r="Z86" s="17">
        <f>本体!AB85</f>
        <v>0</v>
      </c>
      <c r="AA86" s="17">
        <f>本体!AC85</f>
        <v>0</v>
      </c>
      <c r="AB86" s="17">
        <f>本体!AD85</f>
        <v>0</v>
      </c>
      <c r="AC86" s="17">
        <f>本体!AE85</f>
        <v>0</v>
      </c>
      <c r="AD86" s="17">
        <f>本体!AF85</f>
        <v>0</v>
      </c>
      <c r="AE86" s="17">
        <f>本体!AG85</f>
        <v>0</v>
      </c>
      <c r="AF86" s="17">
        <f>本体!AH85</f>
        <v>0</v>
      </c>
      <c r="AG86" s="17">
        <f>本体!AI85</f>
        <v>0</v>
      </c>
      <c r="AH86" s="17">
        <f>本体!AJ85</f>
        <v>0</v>
      </c>
      <c r="AI86" s="17">
        <f>本体!AK85</f>
        <v>0</v>
      </c>
      <c r="AJ86" s="17">
        <f>本体!AL85</f>
        <v>0</v>
      </c>
      <c r="AK86" s="17">
        <f>本体!AM85</f>
        <v>0</v>
      </c>
      <c r="AL86" s="17">
        <f>本体!AN85</f>
        <v>0</v>
      </c>
      <c r="AM86" s="17">
        <f>本体!AO85</f>
        <v>0</v>
      </c>
      <c r="AN86" s="17">
        <f>本体!AP85</f>
        <v>0</v>
      </c>
      <c r="AO86" s="17">
        <f>本体!AQ85</f>
        <v>0</v>
      </c>
      <c r="AP86" s="17">
        <f>本体!AR85</f>
        <v>0</v>
      </c>
      <c r="AQ86" s="17">
        <f>本体!AS85</f>
        <v>0</v>
      </c>
      <c r="AR86" s="17">
        <f>本体!AT85</f>
        <v>0</v>
      </c>
      <c r="AS86" s="17">
        <f>本体!AU85</f>
        <v>0</v>
      </c>
      <c r="AT86" s="17">
        <f>本体!AV85</f>
        <v>0</v>
      </c>
      <c r="AU86" s="17">
        <f>本体!AW85</f>
        <v>0</v>
      </c>
      <c r="AV86" s="17">
        <f>本体!AX85</f>
        <v>0</v>
      </c>
      <c r="AW86" s="17">
        <f>本体!AY85</f>
        <v>0</v>
      </c>
      <c r="AX86" s="17">
        <f>本体!AZ85</f>
        <v>0</v>
      </c>
      <c r="AY86" s="17">
        <f>本体!BA85</f>
        <v>0</v>
      </c>
      <c r="AZ86" s="17">
        <f>本体!BB85</f>
        <v>0</v>
      </c>
      <c r="BA86" s="17">
        <f>本体!BC85</f>
        <v>0</v>
      </c>
      <c r="BB86" s="17">
        <f>本体!BD85</f>
        <v>0</v>
      </c>
      <c r="BC86" s="17">
        <f>本体!BE85</f>
        <v>0</v>
      </c>
      <c r="BD86" s="17">
        <f>本体!BF85</f>
        <v>0</v>
      </c>
      <c r="BE86" s="17">
        <f>本体!BG85</f>
        <v>0</v>
      </c>
      <c r="BF86" s="17">
        <f>本体!BH85</f>
        <v>0</v>
      </c>
      <c r="BG86" s="17">
        <f>本体!BI85</f>
        <v>0</v>
      </c>
      <c r="BH86" s="17">
        <f>本体!BJ85</f>
        <v>0</v>
      </c>
      <c r="BI86" s="17">
        <f>本体!BK85</f>
        <v>0</v>
      </c>
      <c r="BJ86" s="17">
        <f>本体!BL85</f>
        <v>0</v>
      </c>
      <c r="BK86" s="17">
        <f>本体!BM85</f>
        <v>0</v>
      </c>
      <c r="BL86" s="17">
        <f>本体!BN85</f>
        <v>0</v>
      </c>
      <c r="BM86" s="17">
        <f>本体!CE85</f>
        <v>0</v>
      </c>
      <c r="BN86" s="17">
        <f>本体!CB85</f>
        <v>0</v>
      </c>
      <c r="BO86" s="17">
        <f>本体!CC85</f>
        <v>0</v>
      </c>
      <c r="BP86" s="17">
        <f>本体!CD85</f>
        <v>0</v>
      </c>
      <c r="BQ86" s="17">
        <f>本体!BT85</f>
        <v>0</v>
      </c>
      <c r="BR86" s="17">
        <f>本体!BU85</f>
        <v>0</v>
      </c>
      <c r="BS86" s="17">
        <f>本体!BV85</f>
        <v>0</v>
      </c>
      <c r="BT86" s="17">
        <f>本体!BW85</f>
        <v>0</v>
      </c>
      <c r="BU86" s="17">
        <f>本体!BZ85</f>
        <v>0</v>
      </c>
      <c r="BV86" s="17">
        <f>本体!BS85</f>
        <v>0</v>
      </c>
      <c r="BW86" s="17">
        <f>本体!BO85</f>
        <v>0</v>
      </c>
      <c r="BX86" s="17">
        <f>本体!BP85</f>
        <v>0</v>
      </c>
      <c r="BY86" s="17">
        <f>本体!BQ85</f>
        <v>0</v>
      </c>
      <c r="BZ86" s="17">
        <f>本体!BX85</f>
        <v>0</v>
      </c>
      <c r="CA86" s="17">
        <f>本体!BY85</f>
        <v>0</v>
      </c>
      <c r="CB86" s="17">
        <f>本体!BR85</f>
        <v>0</v>
      </c>
      <c r="CC86" s="17">
        <f>本体!CA85</f>
        <v>0</v>
      </c>
      <c r="CD86" s="17">
        <f>本体!CG85</f>
        <v>0</v>
      </c>
      <c r="CE86" s="17">
        <f>本体!CH85</f>
        <v>0</v>
      </c>
      <c r="CF86" s="30">
        <f>本体!CI85</f>
        <v>0</v>
      </c>
    </row>
    <row r="87" spans="2:84">
      <c r="B87" s="29">
        <f>本体!C86</f>
        <v>0</v>
      </c>
      <c r="C87" s="17">
        <f>本体!D86</f>
        <v>0</v>
      </c>
      <c r="D87" s="17">
        <f>本体!E86</f>
        <v>0</v>
      </c>
      <c r="E87" s="17">
        <f>本体!G86</f>
        <v>0</v>
      </c>
      <c r="F87" s="17">
        <f>本体!H86</f>
        <v>0</v>
      </c>
      <c r="G87" s="17">
        <f>本体!I86</f>
        <v>0</v>
      </c>
      <c r="H87" s="17">
        <f>本体!J86</f>
        <v>0</v>
      </c>
      <c r="I87" s="17">
        <f>本体!K86</f>
        <v>0</v>
      </c>
      <c r="J87" s="17">
        <f>本体!L86</f>
        <v>0</v>
      </c>
      <c r="K87" s="17">
        <f>本体!M86</f>
        <v>0</v>
      </c>
      <c r="L87" s="17">
        <f>本体!N86</f>
        <v>0</v>
      </c>
      <c r="M87" s="17">
        <f>本体!O86</f>
        <v>0</v>
      </c>
      <c r="N87" s="17">
        <f>本体!P86</f>
        <v>0</v>
      </c>
      <c r="O87" s="17">
        <f>本体!Q86</f>
        <v>0</v>
      </c>
      <c r="P87" s="17">
        <f>本体!R86</f>
        <v>0</v>
      </c>
      <c r="Q87" s="17">
        <f>本体!S86</f>
        <v>0</v>
      </c>
      <c r="R87" s="17">
        <f>本体!T86</f>
        <v>0</v>
      </c>
      <c r="S87" s="17">
        <f>本体!U86</f>
        <v>0</v>
      </c>
      <c r="T87" s="17">
        <f>本体!V86</f>
        <v>0</v>
      </c>
      <c r="U87" s="17">
        <f>本体!W86</f>
        <v>0</v>
      </c>
      <c r="V87" s="17">
        <f>本体!X86</f>
        <v>0</v>
      </c>
      <c r="W87" s="17">
        <f>本体!Y86</f>
        <v>0</v>
      </c>
      <c r="X87" s="17">
        <f>本体!Z86</f>
        <v>0</v>
      </c>
      <c r="Y87" s="17">
        <f>本体!AA86</f>
        <v>0</v>
      </c>
      <c r="Z87" s="17">
        <f>本体!AB86</f>
        <v>0</v>
      </c>
      <c r="AA87" s="17">
        <f>本体!AC86</f>
        <v>0</v>
      </c>
      <c r="AB87" s="17">
        <f>本体!AD86</f>
        <v>0</v>
      </c>
      <c r="AC87" s="17">
        <f>本体!AE86</f>
        <v>0</v>
      </c>
      <c r="AD87" s="17">
        <f>本体!AF86</f>
        <v>0</v>
      </c>
      <c r="AE87" s="17">
        <f>本体!AG86</f>
        <v>0</v>
      </c>
      <c r="AF87" s="17">
        <f>本体!AH86</f>
        <v>0</v>
      </c>
      <c r="AG87" s="17">
        <f>本体!AI86</f>
        <v>0</v>
      </c>
      <c r="AH87" s="17">
        <f>本体!AJ86</f>
        <v>0</v>
      </c>
      <c r="AI87" s="17">
        <f>本体!AK86</f>
        <v>0</v>
      </c>
      <c r="AJ87" s="17">
        <f>本体!AL86</f>
        <v>0</v>
      </c>
      <c r="AK87" s="17">
        <f>本体!AM86</f>
        <v>0</v>
      </c>
      <c r="AL87" s="17">
        <f>本体!AN86</f>
        <v>0</v>
      </c>
      <c r="AM87" s="17">
        <f>本体!AO86</f>
        <v>0</v>
      </c>
      <c r="AN87" s="17">
        <f>本体!AP86</f>
        <v>0</v>
      </c>
      <c r="AO87" s="17">
        <f>本体!AQ86</f>
        <v>0</v>
      </c>
      <c r="AP87" s="17">
        <f>本体!AR86</f>
        <v>0</v>
      </c>
      <c r="AQ87" s="17">
        <f>本体!AS86</f>
        <v>0</v>
      </c>
      <c r="AR87" s="17">
        <f>本体!AT86</f>
        <v>0</v>
      </c>
      <c r="AS87" s="17">
        <f>本体!AU86</f>
        <v>0</v>
      </c>
      <c r="AT87" s="17">
        <f>本体!AV86</f>
        <v>0</v>
      </c>
      <c r="AU87" s="17">
        <f>本体!AW86</f>
        <v>0</v>
      </c>
      <c r="AV87" s="17">
        <f>本体!AX86</f>
        <v>0</v>
      </c>
      <c r="AW87" s="17">
        <f>本体!AY86</f>
        <v>0</v>
      </c>
      <c r="AX87" s="17">
        <f>本体!AZ86</f>
        <v>0</v>
      </c>
      <c r="AY87" s="17">
        <f>本体!BA86</f>
        <v>0</v>
      </c>
      <c r="AZ87" s="17">
        <f>本体!BB86</f>
        <v>0</v>
      </c>
      <c r="BA87" s="17">
        <f>本体!BC86</f>
        <v>0</v>
      </c>
      <c r="BB87" s="17">
        <f>本体!BD86</f>
        <v>0</v>
      </c>
      <c r="BC87" s="17">
        <f>本体!BE86</f>
        <v>0</v>
      </c>
      <c r="BD87" s="17">
        <f>本体!BF86</f>
        <v>0</v>
      </c>
      <c r="BE87" s="17">
        <f>本体!BG86</f>
        <v>0</v>
      </c>
      <c r="BF87" s="17">
        <f>本体!BH86</f>
        <v>0</v>
      </c>
      <c r="BG87" s="17">
        <f>本体!BI86</f>
        <v>0</v>
      </c>
      <c r="BH87" s="17">
        <f>本体!BJ86</f>
        <v>0</v>
      </c>
      <c r="BI87" s="17">
        <f>本体!BK86</f>
        <v>0</v>
      </c>
      <c r="BJ87" s="17">
        <f>本体!BL86</f>
        <v>0</v>
      </c>
      <c r="BK87" s="17">
        <f>本体!BM86</f>
        <v>0</v>
      </c>
      <c r="BL87" s="17">
        <f>本体!BN86</f>
        <v>0</v>
      </c>
      <c r="BM87" s="17">
        <f>本体!CE86</f>
        <v>0</v>
      </c>
      <c r="BN87" s="17">
        <f>本体!CB86</f>
        <v>0</v>
      </c>
      <c r="BO87" s="17">
        <f>本体!CC86</f>
        <v>0</v>
      </c>
      <c r="BP87" s="17">
        <f>本体!CD86</f>
        <v>0</v>
      </c>
      <c r="BQ87" s="17">
        <f>本体!BT86</f>
        <v>0</v>
      </c>
      <c r="BR87" s="17">
        <f>本体!BU86</f>
        <v>0</v>
      </c>
      <c r="BS87" s="17">
        <f>本体!BV86</f>
        <v>0</v>
      </c>
      <c r="BT87" s="17">
        <f>本体!BW86</f>
        <v>0</v>
      </c>
      <c r="BU87" s="17">
        <f>本体!BZ86</f>
        <v>0</v>
      </c>
      <c r="BV87" s="17">
        <f>本体!BS86</f>
        <v>0</v>
      </c>
      <c r="BW87" s="17">
        <f>本体!BO86</f>
        <v>0</v>
      </c>
      <c r="BX87" s="17">
        <f>本体!BP86</f>
        <v>0</v>
      </c>
      <c r="BY87" s="17">
        <f>本体!BQ86</f>
        <v>0</v>
      </c>
      <c r="BZ87" s="17">
        <f>本体!BX86</f>
        <v>0</v>
      </c>
      <c r="CA87" s="17">
        <f>本体!BY86</f>
        <v>0</v>
      </c>
      <c r="CB87" s="17">
        <f>本体!BR86</f>
        <v>0</v>
      </c>
      <c r="CC87" s="17">
        <f>本体!CA86</f>
        <v>0</v>
      </c>
      <c r="CD87" s="17">
        <f>本体!CG86</f>
        <v>0</v>
      </c>
      <c r="CE87" s="17">
        <f>本体!CH86</f>
        <v>0</v>
      </c>
      <c r="CF87" s="30">
        <f>本体!CI86</f>
        <v>0</v>
      </c>
    </row>
    <row r="88" spans="2:84">
      <c r="B88" s="29">
        <f>本体!C87</f>
        <v>0</v>
      </c>
      <c r="C88" s="17">
        <f>本体!D87</f>
        <v>0</v>
      </c>
      <c r="D88" s="17">
        <f>本体!E87</f>
        <v>0</v>
      </c>
      <c r="E88" s="17">
        <f>本体!G87</f>
        <v>0</v>
      </c>
      <c r="F88" s="17">
        <f>本体!H87</f>
        <v>0</v>
      </c>
      <c r="G88" s="17">
        <f>本体!I87</f>
        <v>0</v>
      </c>
      <c r="H88" s="17">
        <f>本体!J87</f>
        <v>0</v>
      </c>
      <c r="I88" s="17">
        <f>本体!K87</f>
        <v>0</v>
      </c>
      <c r="J88" s="17">
        <f>本体!L87</f>
        <v>0</v>
      </c>
      <c r="K88" s="17">
        <f>本体!M87</f>
        <v>0</v>
      </c>
      <c r="L88" s="17">
        <f>本体!N87</f>
        <v>0</v>
      </c>
      <c r="M88" s="17">
        <f>本体!O87</f>
        <v>0</v>
      </c>
      <c r="N88" s="17">
        <f>本体!P87</f>
        <v>0</v>
      </c>
      <c r="O88" s="17">
        <f>本体!Q87</f>
        <v>0</v>
      </c>
      <c r="P88" s="17">
        <f>本体!R87</f>
        <v>0</v>
      </c>
      <c r="Q88" s="17">
        <f>本体!S87</f>
        <v>0</v>
      </c>
      <c r="R88" s="17">
        <f>本体!T87</f>
        <v>0</v>
      </c>
      <c r="S88" s="17">
        <f>本体!U87</f>
        <v>0</v>
      </c>
      <c r="T88" s="17">
        <f>本体!V87</f>
        <v>0</v>
      </c>
      <c r="U88" s="17">
        <f>本体!W87</f>
        <v>0</v>
      </c>
      <c r="V88" s="17">
        <f>本体!X87</f>
        <v>0</v>
      </c>
      <c r="W88" s="17">
        <f>本体!Y87</f>
        <v>0</v>
      </c>
      <c r="X88" s="17">
        <f>本体!Z87</f>
        <v>0</v>
      </c>
      <c r="Y88" s="17">
        <f>本体!AA87</f>
        <v>0</v>
      </c>
      <c r="Z88" s="17">
        <f>本体!AB87</f>
        <v>0</v>
      </c>
      <c r="AA88" s="17">
        <f>本体!AC87</f>
        <v>0</v>
      </c>
      <c r="AB88" s="17">
        <f>本体!AD87</f>
        <v>0</v>
      </c>
      <c r="AC88" s="17">
        <f>本体!AE87</f>
        <v>0</v>
      </c>
      <c r="AD88" s="17">
        <f>本体!AF87</f>
        <v>0</v>
      </c>
      <c r="AE88" s="17">
        <f>本体!AG87</f>
        <v>0</v>
      </c>
      <c r="AF88" s="17">
        <f>本体!AH87</f>
        <v>0</v>
      </c>
      <c r="AG88" s="17">
        <f>本体!AI87</f>
        <v>0</v>
      </c>
      <c r="AH88" s="17">
        <f>本体!AJ87</f>
        <v>0</v>
      </c>
      <c r="AI88" s="17">
        <f>本体!AK87</f>
        <v>0</v>
      </c>
      <c r="AJ88" s="17">
        <f>本体!AL87</f>
        <v>0</v>
      </c>
      <c r="AK88" s="17">
        <f>本体!AM87</f>
        <v>0</v>
      </c>
      <c r="AL88" s="17">
        <f>本体!AN87</f>
        <v>0</v>
      </c>
      <c r="AM88" s="17">
        <f>本体!AO87</f>
        <v>0</v>
      </c>
      <c r="AN88" s="17">
        <f>本体!AP87</f>
        <v>0</v>
      </c>
      <c r="AO88" s="17">
        <f>本体!AQ87</f>
        <v>0</v>
      </c>
      <c r="AP88" s="17">
        <f>本体!AR87</f>
        <v>0</v>
      </c>
      <c r="AQ88" s="17">
        <f>本体!AS87</f>
        <v>0</v>
      </c>
      <c r="AR88" s="17">
        <f>本体!AT87</f>
        <v>0</v>
      </c>
      <c r="AS88" s="17">
        <f>本体!AU87</f>
        <v>0</v>
      </c>
      <c r="AT88" s="17">
        <f>本体!AV87</f>
        <v>0</v>
      </c>
      <c r="AU88" s="17">
        <f>本体!AW87</f>
        <v>0</v>
      </c>
      <c r="AV88" s="17">
        <f>本体!AX87</f>
        <v>0</v>
      </c>
      <c r="AW88" s="17">
        <f>本体!AY87</f>
        <v>0</v>
      </c>
      <c r="AX88" s="17">
        <f>本体!AZ87</f>
        <v>0</v>
      </c>
      <c r="AY88" s="17">
        <f>本体!BA87</f>
        <v>0</v>
      </c>
      <c r="AZ88" s="17">
        <f>本体!BB87</f>
        <v>0</v>
      </c>
      <c r="BA88" s="17">
        <f>本体!BC87</f>
        <v>0</v>
      </c>
      <c r="BB88" s="17">
        <f>本体!BD87</f>
        <v>0</v>
      </c>
      <c r="BC88" s="17">
        <f>本体!BE87</f>
        <v>0</v>
      </c>
      <c r="BD88" s="17">
        <f>本体!BF87</f>
        <v>0</v>
      </c>
      <c r="BE88" s="17">
        <f>本体!BG87</f>
        <v>0</v>
      </c>
      <c r="BF88" s="17">
        <f>本体!BH87</f>
        <v>0</v>
      </c>
      <c r="BG88" s="17">
        <f>本体!BI87</f>
        <v>0</v>
      </c>
      <c r="BH88" s="17">
        <f>本体!BJ87</f>
        <v>0</v>
      </c>
      <c r="BI88" s="17">
        <f>本体!BK87</f>
        <v>0</v>
      </c>
      <c r="BJ88" s="17">
        <f>本体!BL87</f>
        <v>0</v>
      </c>
      <c r="BK88" s="17">
        <f>本体!BM87</f>
        <v>0</v>
      </c>
      <c r="BL88" s="17">
        <f>本体!BN87</f>
        <v>0</v>
      </c>
      <c r="BM88" s="17">
        <f>本体!CE87</f>
        <v>0</v>
      </c>
      <c r="BN88" s="17">
        <f>本体!CB87</f>
        <v>0</v>
      </c>
      <c r="BO88" s="17">
        <f>本体!CC87</f>
        <v>0</v>
      </c>
      <c r="BP88" s="17">
        <f>本体!CD87</f>
        <v>0</v>
      </c>
      <c r="BQ88" s="17">
        <f>本体!BT87</f>
        <v>0</v>
      </c>
      <c r="BR88" s="17">
        <f>本体!BU87</f>
        <v>0</v>
      </c>
      <c r="BS88" s="17">
        <f>本体!BV87</f>
        <v>0</v>
      </c>
      <c r="BT88" s="17">
        <f>本体!BW87</f>
        <v>0</v>
      </c>
      <c r="BU88" s="17">
        <f>本体!BZ87</f>
        <v>0</v>
      </c>
      <c r="BV88" s="17">
        <f>本体!BS87</f>
        <v>0</v>
      </c>
      <c r="BW88" s="17">
        <f>本体!BO87</f>
        <v>0</v>
      </c>
      <c r="BX88" s="17">
        <f>本体!BP87</f>
        <v>0</v>
      </c>
      <c r="BY88" s="17">
        <f>本体!BQ87</f>
        <v>0</v>
      </c>
      <c r="BZ88" s="17">
        <f>本体!BX87</f>
        <v>0</v>
      </c>
      <c r="CA88" s="17">
        <f>本体!BY87</f>
        <v>0</v>
      </c>
      <c r="CB88" s="17">
        <f>本体!BR87</f>
        <v>0</v>
      </c>
      <c r="CC88" s="17">
        <f>本体!CA87</f>
        <v>0</v>
      </c>
      <c r="CD88" s="17">
        <f>本体!CG87</f>
        <v>0</v>
      </c>
      <c r="CE88" s="17">
        <f>本体!CH87</f>
        <v>0</v>
      </c>
      <c r="CF88" s="30">
        <f>本体!CI87</f>
        <v>0</v>
      </c>
    </row>
    <row r="89" spans="2:84">
      <c r="B89" s="29">
        <f>本体!C88</f>
        <v>0</v>
      </c>
      <c r="C89" s="17">
        <f>本体!D88</f>
        <v>0</v>
      </c>
      <c r="D89" s="17">
        <f>本体!E88</f>
        <v>0</v>
      </c>
      <c r="E89" s="17">
        <f>本体!G88</f>
        <v>0</v>
      </c>
      <c r="F89" s="17">
        <f>本体!H88</f>
        <v>0</v>
      </c>
      <c r="G89" s="17">
        <f>本体!I88</f>
        <v>0</v>
      </c>
      <c r="H89" s="17">
        <f>本体!J88</f>
        <v>0</v>
      </c>
      <c r="I89" s="17">
        <f>本体!K88</f>
        <v>0</v>
      </c>
      <c r="J89" s="17">
        <f>本体!L88</f>
        <v>0</v>
      </c>
      <c r="K89" s="17">
        <f>本体!M88</f>
        <v>0</v>
      </c>
      <c r="L89" s="17">
        <f>本体!N88</f>
        <v>0</v>
      </c>
      <c r="M89" s="17">
        <f>本体!O88</f>
        <v>0</v>
      </c>
      <c r="N89" s="17">
        <f>本体!P88</f>
        <v>0</v>
      </c>
      <c r="O89" s="17">
        <f>本体!Q88</f>
        <v>0</v>
      </c>
      <c r="P89" s="17">
        <f>本体!R88</f>
        <v>0</v>
      </c>
      <c r="Q89" s="17">
        <f>本体!S88</f>
        <v>0</v>
      </c>
      <c r="R89" s="17">
        <f>本体!T88</f>
        <v>0</v>
      </c>
      <c r="S89" s="17">
        <f>本体!U88</f>
        <v>0</v>
      </c>
      <c r="T89" s="17">
        <f>本体!V88</f>
        <v>0</v>
      </c>
      <c r="U89" s="17">
        <f>本体!W88</f>
        <v>0</v>
      </c>
      <c r="V89" s="17">
        <f>本体!X88</f>
        <v>0</v>
      </c>
      <c r="W89" s="17">
        <f>本体!Y88</f>
        <v>0</v>
      </c>
      <c r="X89" s="17">
        <f>本体!Z88</f>
        <v>0</v>
      </c>
      <c r="Y89" s="17">
        <f>本体!AA88</f>
        <v>0</v>
      </c>
      <c r="Z89" s="17">
        <f>本体!AB88</f>
        <v>0</v>
      </c>
      <c r="AA89" s="17">
        <f>本体!AC88</f>
        <v>0</v>
      </c>
      <c r="AB89" s="17">
        <f>本体!AD88</f>
        <v>0</v>
      </c>
      <c r="AC89" s="17">
        <f>本体!AE88</f>
        <v>0</v>
      </c>
      <c r="AD89" s="17">
        <f>本体!AF88</f>
        <v>0</v>
      </c>
      <c r="AE89" s="17">
        <f>本体!AG88</f>
        <v>0</v>
      </c>
      <c r="AF89" s="17">
        <f>本体!AH88</f>
        <v>0</v>
      </c>
      <c r="AG89" s="17">
        <f>本体!AI88</f>
        <v>0</v>
      </c>
      <c r="AH89" s="17">
        <f>本体!AJ88</f>
        <v>0</v>
      </c>
      <c r="AI89" s="17">
        <f>本体!AK88</f>
        <v>0</v>
      </c>
      <c r="AJ89" s="17">
        <f>本体!AL88</f>
        <v>0</v>
      </c>
      <c r="AK89" s="17">
        <f>本体!AM88</f>
        <v>0</v>
      </c>
      <c r="AL89" s="17">
        <f>本体!AN88</f>
        <v>0</v>
      </c>
      <c r="AM89" s="17">
        <f>本体!AO88</f>
        <v>0</v>
      </c>
      <c r="AN89" s="17">
        <f>本体!AP88</f>
        <v>0</v>
      </c>
      <c r="AO89" s="17">
        <f>本体!AQ88</f>
        <v>0</v>
      </c>
      <c r="AP89" s="17">
        <f>本体!AR88</f>
        <v>0</v>
      </c>
      <c r="AQ89" s="17">
        <f>本体!AS88</f>
        <v>0</v>
      </c>
      <c r="AR89" s="17">
        <f>本体!AT88</f>
        <v>0</v>
      </c>
      <c r="AS89" s="17">
        <f>本体!AU88</f>
        <v>0</v>
      </c>
      <c r="AT89" s="17">
        <f>本体!AV88</f>
        <v>0</v>
      </c>
      <c r="AU89" s="17">
        <f>本体!AW88</f>
        <v>0</v>
      </c>
      <c r="AV89" s="17">
        <f>本体!AX88</f>
        <v>0</v>
      </c>
      <c r="AW89" s="17">
        <f>本体!AY88</f>
        <v>0</v>
      </c>
      <c r="AX89" s="17">
        <f>本体!AZ88</f>
        <v>0</v>
      </c>
      <c r="AY89" s="17">
        <f>本体!BA88</f>
        <v>0</v>
      </c>
      <c r="AZ89" s="17">
        <f>本体!BB88</f>
        <v>0</v>
      </c>
      <c r="BA89" s="17">
        <f>本体!BC88</f>
        <v>0</v>
      </c>
      <c r="BB89" s="17">
        <f>本体!BD88</f>
        <v>0</v>
      </c>
      <c r="BC89" s="17">
        <f>本体!BE88</f>
        <v>0</v>
      </c>
      <c r="BD89" s="17">
        <f>本体!BF88</f>
        <v>0</v>
      </c>
      <c r="BE89" s="17">
        <f>本体!BG88</f>
        <v>0</v>
      </c>
      <c r="BF89" s="17">
        <f>本体!BH88</f>
        <v>0</v>
      </c>
      <c r="BG89" s="17">
        <f>本体!BI88</f>
        <v>0</v>
      </c>
      <c r="BH89" s="17">
        <f>本体!BJ88</f>
        <v>0</v>
      </c>
      <c r="BI89" s="17">
        <f>本体!BK88</f>
        <v>0</v>
      </c>
      <c r="BJ89" s="17">
        <f>本体!BL88</f>
        <v>0</v>
      </c>
      <c r="BK89" s="17">
        <f>本体!BM88</f>
        <v>0</v>
      </c>
      <c r="BL89" s="17">
        <f>本体!BN88</f>
        <v>0</v>
      </c>
      <c r="BM89" s="17">
        <f>本体!CE88</f>
        <v>0</v>
      </c>
      <c r="BN89" s="17">
        <f>本体!CB88</f>
        <v>0</v>
      </c>
      <c r="BO89" s="17">
        <f>本体!CC88</f>
        <v>0</v>
      </c>
      <c r="BP89" s="17">
        <f>本体!CD88</f>
        <v>0</v>
      </c>
      <c r="BQ89" s="17">
        <f>本体!BT88</f>
        <v>0</v>
      </c>
      <c r="BR89" s="17">
        <f>本体!BU88</f>
        <v>0</v>
      </c>
      <c r="BS89" s="17">
        <f>本体!BV88</f>
        <v>0</v>
      </c>
      <c r="BT89" s="17">
        <f>本体!BW88</f>
        <v>0</v>
      </c>
      <c r="BU89" s="17">
        <f>本体!BZ88</f>
        <v>0</v>
      </c>
      <c r="BV89" s="17">
        <f>本体!BS88</f>
        <v>0</v>
      </c>
      <c r="BW89" s="17">
        <f>本体!BO88</f>
        <v>0</v>
      </c>
      <c r="BX89" s="17">
        <f>本体!BP88</f>
        <v>0</v>
      </c>
      <c r="BY89" s="17">
        <f>本体!BQ88</f>
        <v>0</v>
      </c>
      <c r="BZ89" s="17">
        <f>本体!BX88</f>
        <v>0</v>
      </c>
      <c r="CA89" s="17">
        <f>本体!BY88</f>
        <v>0</v>
      </c>
      <c r="CB89" s="17">
        <f>本体!BR88</f>
        <v>0</v>
      </c>
      <c r="CC89" s="17">
        <f>本体!CA88</f>
        <v>0</v>
      </c>
      <c r="CD89" s="17">
        <f>本体!CG88</f>
        <v>0</v>
      </c>
      <c r="CE89" s="17">
        <f>本体!CH88</f>
        <v>0</v>
      </c>
      <c r="CF89" s="30">
        <f>本体!CI88</f>
        <v>0</v>
      </c>
    </row>
    <row r="90" spans="2:84">
      <c r="B90" s="29">
        <f>本体!C89</f>
        <v>0</v>
      </c>
      <c r="C90" s="17">
        <f>本体!D89</f>
        <v>0</v>
      </c>
      <c r="D90" s="17">
        <f>本体!E89</f>
        <v>0</v>
      </c>
      <c r="E90" s="17">
        <f>本体!G89</f>
        <v>0</v>
      </c>
      <c r="F90" s="17">
        <f>本体!H89</f>
        <v>0</v>
      </c>
      <c r="G90" s="17">
        <f>本体!I89</f>
        <v>0</v>
      </c>
      <c r="H90" s="17">
        <f>本体!J89</f>
        <v>0</v>
      </c>
      <c r="I90" s="17">
        <f>本体!K89</f>
        <v>0</v>
      </c>
      <c r="J90" s="17">
        <f>本体!L89</f>
        <v>0</v>
      </c>
      <c r="K90" s="17">
        <f>本体!M89</f>
        <v>0</v>
      </c>
      <c r="L90" s="17">
        <f>本体!N89</f>
        <v>0</v>
      </c>
      <c r="M90" s="17">
        <f>本体!O89</f>
        <v>0</v>
      </c>
      <c r="N90" s="17">
        <f>本体!P89</f>
        <v>0</v>
      </c>
      <c r="O90" s="17">
        <f>本体!Q89</f>
        <v>0</v>
      </c>
      <c r="P90" s="17">
        <f>本体!R89</f>
        <v>0</v>
      </c>
      <c r="Q90" s="17">
        <f>本体!S89</f>
        <v>0</v>
      </c>
      <c r="R90" s="17">
        <f>本体!T89</f>
        <v>0</v>
      </c>
      <c r="S90" s="17">
        <f>本体!U89</f>
        <v>0</v>
      </c>
      <c r="T90" s="17">
        <f>本体!V89</f>
        <v>0</v>
      </c>
      <c r="U90" s="17">
        <f>本体!W89</f>
        <v>0</v>
      </c>
      <c r="V90" s="17">
        <f>本体!X89</f>
        <v>0</v>
      </c>
      <c r="W90" s="17">
        <f>本体!Y89</f>
        <v>0</v>
      </c>
      <c r="X90" s="17">
        <f>本体!Z89</f>
        <v>0</v>
      </c>
      <c r="Y90" s="17">
        <f>本体!AA89</f>
        <v>0</v>
      </c>
      <c r="Z90" s="17">
        <f>本体!AB89</f>
        <v>0</v>
      </c>
      <c r="AA90" s="17">
        <f>本体!AC89</f>
        <v>0</v>
      </c>
      <c r="AB90" s="17">
        <f>本体!AD89</f>
        <v>0</v>
      </c>
      <c r="AC90" s="17">
        <f>本体!AE89</f>
        <v>0</v>
      </c>
      <c r="AD90" s="17">
        <f>本体!AF89</f>
        <v>0</v>
      </c>
      <c r="AE90" s="17">
        <f>本体!AG89</f>
        <v>0</v>
      </c>
      <c r="AF90" s="17">
        <f>本体!AH89</f>
        <v>0</v>
      </c>
      <c r="AG90" s="17">
        <f>本体!AI89</f>
        <v>0</v>
      </c>
      <c r="AH90" s="17">
        <f>本体!AJ89</f>
        <v>0</v>
      </c>
      <c r="AI90" s="17">
        <f>本体!AK89</f>
        <v>0</v>
      </c>
      <c r="AJ90" s="17">
        <f>本体!AL89</f>
        <v>0</v>
      </c>
      <c r="AK90" s="17">
        <f>本体!AM89</f>
        <v>0</v>
      </c>
      <c r="AL90" s="17">
        <f>本体!AN89</f>
        <v>0</v>
      </c>
      <c r="AM90" s="17">
        <f>本体!AO89</f>
        <v>0</v>
      </c>
      <c r="AN90" s="17">
        <f>本体!AP89</f>
        <v>0</v>
      </c>
      <c r="AO90" s="17">
        <f>本体!AQ89</f>
        <v>0</v>
      </c>
      <c r="AP90" s="17">
        <f>本体!AR89</f>
        <v>0</v>
      </c>
      <c r="AQ90" s="17">
        <f>本体!AS89</f>
        <v>0</v>
      </c>
      <c r="AR90" s="17">
        <f>本体!AT89</f>
        <v>0</v>
      </c>
      <c r="AS90" s="17">
        <f>本体!AU89</f>
        <v>0</v>
      </c>
      <c r="AT90" s="17">
        <f>本体!AV89</f>
        <v>0</v>
      </c>
      <c r="AU90" s="17">
        <f>本体!AW89</f>
        <v>0</v>
      </c>
      <c r="AV90" s="17">
        <f>本体!AX89</f>
        <v>0</v>
      </c>
      <c r="AW90" s="17">
        <f>本体!AY89</f>
        <v>0</v>
      </c>
      <c r="AX90" s="17">
        <f>本体!AZ89</f>
        <v>0</v>
      </c>
      <c r="AY90" s="17">
        <f>本体!BA89</f>
        <v>0</v>
      </c>
      <c r="AZ90" s="17">
        <f>本体!BB89</f>
        <v>0</v>
      </c>
      <c r="BA90" s="17">
        <f>本体!BC89</f>
        <v>0</v>
      </c>
      <c r="BB90" s="17">
        <f>本体!BD89</f>
        <v>0</v>
      </c>
      <c r="BC90" s="17">
        <f>本体!BE89</f>
        <v>0</v>
      </c>
      <c r="BD90" s="17">
        <f>本体!BF89</f>
        <v>0</v>
      </c>
      <c r="BE90" s="17">
        <f>本体!BG89</f>
        <v>0</v>
      </c>
      <c r="BF90" s="17">
        <f>本体!BH89</f>
        <v>0</v>
      </c>
      <c r="BG90" s="17">
        <f>本体!BI89</f>
        <v>0</v>
      </c>
      <c r="BH90" s="17">
        <f>本体!BJ89</f>
        <v>0</v>
      </c>
      <c r="BI90" s="17">
        <f>本体!BK89</f>
        <v>0</v>
      </c>
      <c r="BJ90" s="17">
        <f>本体!BL89</f>
        <v>0</v>
      </c>
      <c r="BK90" s="17">
        <f>本体!BM89</f>
        <v>0</v>
      </c>
      <c r="BL90" s="17">
        <f>本体!BN89</f>
        <v>0</v>
      </c>
      <c r="BM90" s="17">
        <f>本体!CE89</f>
        <v>0</v>
      </c>
      <c r="BN90" s="17">
        <f>本体!CB89</f>
        <v>0</v>
      </c>
      <c r="BO90" s="17">
        <f>本体!CC89</f>
        <v>0</v>
      </c>
      <c r="BP90" s="17">
        <f>本体!CD89</f>
        <v>0</v>
      </c>
      <c r="BQ90" s="17">
        <f>本体!BT89</f>
        <v>0</v>
      </c>
      <c r="BR90" s="17">
        <f>本体!BU89</f>
        <v>0</v>
      </c>
      <c r="BS90" s="17">
        <f>本体!BV89</f>
        <v>0</v>
      </c>
      <c r="BT90" s="17">
        <f>本体!BW89</f>
        <v>0</v>
      </c>
      <c r="BU90" s="17">
        <f>本体!BZ89</f>
        <v>0</v>
      </c>
      <c r="BV90" s="17">
        <f>本体!BS89</f>
        <v>0</v>
      </c>
      <c r="BW90" s="17">
        <f>本体!BO89</f>
        <v>0</v>
      </c>
      <c r="BX90" s="17">
        <f>本体!BP89</f>
        <v>0</v>
      </c>
      <c r="BY90" s="17">
        <f>本体!BQ89</f>
        <v>0</v>
      </c>
      <c r="BZ90" s="17">
        <f>本体!BX89</f>
        <v>0</v>
      </c>
      <c r="CA90" s="17">
        <f>本体!BY89</f>
        <v>0</v>
      </c>
      <c r="CB90" s="17">
        <f>本体!BR89</f>
        <v>0</v>
      </c>
      <c r="CC90" s="17">
        <f>本体!CA89</f>
        <v>0</v>
      </c>
      <c r="CD90" s="17">
        <f>本体!CG89</f>
        <v>0</v>
      </c>
      <c r="CE90" s="17">
        <f>本体!CH89</f>
        <v>0</v>
      </c>
      <c r="CF90" s="30">
        <f>本体!CI89</f>
        <v>0</v>
      </c>
    </row>
    <row r="91" spans="2:84">
      <c r="B91" s="29">
        <f>本体!C90</f>
        <v>0</v>
      </c>
      <c r="C91" s="17">
        <f>本体!D90</f>
        <v>0</v>
      </c>
      <c r="D91" s="17">
        <f>本体!E90</f>
        <v>0</v>
      </c>
      <c r="E91" s="17">
        <f>本体!G90</f>
        <v>0</v>
      </c>
      <c r="F91" s="17">
        <f>本体!H90</f>
        <v>0</v>
      </c>
      <c r="G91" s="17">
        <f>本体!I90</f>
        <v>0</v>
      </c>
      <c r="H91" s="17">
        <f>本体!J90</f>
        <v>0</v>
      </c>
      <c r="I91" s="17">
        <f>本体!K90</f>
        <v>0</v>
      </c>
      <c r="J91" s="17">
        <f>本体!L90</f>
        <v>0</v>
      </c>
      <c r="K91" s="17">
        <f>本体!M90</f>
        <v>0</v>
      </c>
      <c r="L91" s="17">
        <f>本体!N90</f>
        <v>0</v>
      </c>
      <c r="M91" s="17">
        <f>本体!O90</f>
        <v>0</v>
      </c>
      <c r="N91" s="17">
        <f>本体!P90</f>
        <v>0</v>
      </c>
      <c r="O91" s="17">
        <f>本体!Q90</f>
        <v>0</v>
      </c>
      <c r="P91" s="17">
        <f>本体!R90</f>
        <v>0</v>
      </c>
      <c r="Q91" s="17">
        <f>本体!S90</f>
        <v>0</v>
      </c>
      <c r="R91" s="17">
        <f>本体!T90</f>
        <v>0</v>
      </c>
      <c r="S91" s="17">
        <f>本体!U90</f>
        <v>0</v>
      </c>
      <c r="T91" s="17">
        <f>本体!V90</f>
        <v>0</v>
      </c>
      <c r="U91" s="17">
        <f>本体!W90</f>
        <v>0</v>
      </c>
      <c r="V91" s="17">
        <f>本体!X90</f>
        <v>0</v>
      </c>
      <c r="W91" s="17">
        <f>本体!Y90</f>
        <v>0</v>
      </c>
      <c r="X91" s="17">
        <f>本体!Z90</f>
        <v>0</v>
      </c>
      <c r="Y91" s="17">
        <f>本体!AA90</f>
        <v>0</v>
      </c>
      <c r="Z91" s="17">
        <f>本体!AB90</f>
        <v>0</v>
      </c>
      <c r="AA91" s="17">
        <f>本体!AC90</f>
        <v>0</v>
      </c>
      <c r="AB91" s="17">
        <f>本体!AD90</f>
        <v>0</v>
      </c>
      <c r="AC91" s="17">
        <f>本体!AE90</f>
        <v>0</v>
      </c>
      <c r="AD91" s="17">
        <f>本体!AF90</f>
        <v>0</v>
      </c>
      <c r="AE91" s="17">
        <f>本体!AG90</f>
        <v>0</v>
      </c>
      <c r="AF91" s="17">
        <f>本体!AH90</f>
        <v>0</v>
      </c>
      <c r="AG91" s="17">
        <f>本体!AI90</f>
        <v>0</v>
      </c>
      <c r="AH91" s="17">
        <f>本体!AJ90</f>
        <v>0</v>
      </c>
      <c r="AI91" s="17">
        <f>本体!AK90</f>
        <v>0</v>
      </c>
      <c r="AJ91" s="17">
        <f>本体!AL90</f>
        <v>0</v>
      </c>
      <c r="AK91" s="17">
        <f>本体!AM90</f>
        <v>0</v>
      </c>
      <c r="AL91" s="17">
        <f>本体!AN90</f>
        <v>0</v>
      </c>
      <c r="AM91" s="17">
        <f>本体!AO90</f>
        <v>0</v>
      </c>
      <c r="AN91" s="17">
        <f>本体!AP90</f>
        <v>0</v>
      </c>
      <c r="AO91" s="17">
        <f>本体!AQ90</f>
        <v>0</v>
      </c>
      <c r="AP91" s="17">
        <f>本体!AR90</f>
        <v>0</v>
      </c>
      <c r="AQ91" s="17">
        <f>本体!AS90</f>
        <v>0</v>
      </c>
      <c r="AR91" s="17">
        <f>本体!AT90</f>
        <v>0</v>
      </c>
      <c r="AS91" s="17">
        <f>本体!AU90</f>
        <v>0</v>
      </c>
      <c r="AT91" s="17">
        <f>本体!AV90</f>
        <v>0</v>
      </c>
      <c r="AU91" s="17">
        <f>本体!AW90</f>
        <v>0</v>
      </c>
      <c r="AV91" s="17">
        <f>本体!AX90</f>
        <v>0</v>
      </c>
      <c r="AW91" s="17">
        <f>本体!AY90</f>
        <v>0</v>
      </c>
      <c r="AX91" s="17">
        <f>本体!AZ90</f>
        <v>0</v>
      </c>
      <c r="AY91" s="17">
        <f>本体!BA90</f>
        <v>0</v>
      </c>
      <c r="AZ91" s="17">
        <f>本体!BB90</f>
        <v>0</v>
      </c>
      <c r="BA91" s="17">
        <f>本体!BC90</f>
        <v>0</v>
      </c>
      <c r="BB91" s="17">
        <f>本体!BD90</f>
        <v>0</v>
      </c>
      <c r="BC91" s="17">
        <f>本体!BE90</f>
        <v>0</v>
      </c>
      <c r="BD91" s="17">
        <f>本体!BF90</f>
        <v>0</v>
      </c>
      <c r="BE91" s="17">
        <f>本体!BG90</f>
        <v>0</v>
      </c>
      <c r="BF91" s="17">
        <f>本体!BH90</f>
        <v>0</v>
      </c>
      <c r="BG91" s="17">
        <f>本体!BI90</f>
        <v>0</v>
      </c>
      <c r="BH91" s="17">
        <f>本体!BJ90</f>
        <v>0</v>
      </c>
      <c r="BI91" s="17">
        <f>本体!BK90</f>
        <v>0</v>
      </c>
      <c r="BJ91" s="17">
        <f>本体!BL90</f>
        <v>0</v>
      </c>
      <c r="BK91" s="17">
        <f>本体!BM90</f>
        <v>0</v>
      </c>
      <c r="BL91" s="17">
        <f>本体!BN90</f>
        <v>0</v>
      </c>
      <c r="BM91" s="17">
        <f>本体!CE90</f>
        <v>0</v>
      </c>
      <c r="BN91" s="17">
        <f>本体!CB90</f>
        <v>0</v>
      </c>
      <c r="BO91" s="17">
        <f>本体!CC90</f>
        <v>0</v>
      </c>
      <c r="BP91" s="17">
        <f>本体!CD90</f>
        <v>0</v>
      </c>
      <c r="BQ91" s="17">
        <f>本体!BT90</f>
        <v>0</v>
      </c>
      <c r="BR91" s="17">
        <f>本体!BU90</f>
        <v>0</v>
      </c>
      <c r="BS91" s="17">
        <f>本体!BV90</f>
        <v>0</v>
      </c>
      <c r="BT91" s="17">
        <f>本体!BW90</f>
        <v>0</v>
      </c>
      <c r="BU91" s="17">
        <f>本体!BZ90</f>
        <v>0</v>
      </c>
      <c r="BV91" s="17">
        <f>本体!BS90</f>
        <v>0</v>
      </c>
      <c r="BW91" s="17">
        <f>本体!BO90</f>
        <v>0</v>
      </c>
      <c r="BX91" s="17">
        <f>本体!BP90</f>
        <v>0</v>
      </c>
      <c r="BY91" s="17">
        <f>本体!BQ90</f>
        <v>0</v>
      </c>
      <c r="BZ91" s="17">
        <f>本体!BX90</f>
        <v>0</v>
      </c>
      <c r="CA91" s="17">
        <f>本体!BY90</f>
        <v>0</v>
      </c>
      <c r="CB91" s="17">
        <f>本体!BR90</f>
        <v>0</v>
      </c>
      <c r="CC91" s="17">
        <f>本体!CA90</f>
        <v>0</v>
      </c>
      <c r="CD91" s="17">
        <f>本体!CG90</f>
        <v>0</v>
      </c>
      <c r="CE91" s="17">
        <f>本体!CH90</f>
        <v>0</v>
      </c>
      <c r="CF91" s="30">
        <f>本体!CI90</f>
        <v>0</v>
      </c>
    </row>
    <row r="92" spans="2:84">
      <c r="B92" s="29">
        <f>本体!C91</f>
        <v>0</v>
      </c>
      <c r="C92" s="17">
        <f>本体!D91</f>
        <v>0</v>
      </c>
      <c r="D92" s="17">
        <f>本体!E91</f>
        <v>0</v>
      </c>
      <c r="E92" s="17">
        <f>本体!G91</f>
        <v>0</v>
      </c>
      <c r="F92" s="17">
        <f>本体!H91</f>
        <v>0</v>
      </c>
      <c r="G92" s="17">
        <f>本体!I91</f>
        <v>0</v>
      </c>
      <c r="H92" s="17">
        <f>本体!J91</f>
        <v>0</v>
      </c>
      <c r="I92" s="17">
        <f>本体!K91</f>
        <v>0</v>
      </c>
      <c r="J92" s="17">
        <f>本体!L91</f>
        <v>0</v>
      </c>
      <c r="K92" s="17">
        <f>本体!M91</f>
        <v>0</v>
      </c>
      <c r="L92" s="17">
        <f>本体!N91</f>
        <v>0</v>
      </c>
      <c r="M92" s="17">
        <f>本体!O91</f>
        <v>0</v>
      </c>
      <c r="N92" s="17">
        <f>本体!P91</f>
        <v>0</v>
      </c>
      <c r="O92" s="17">
        <f>本体!Q91</f>
        <v>0</v>
      </c>
      <c r="P92" s="17">
        <f>本体!R91</f>
        <v>0</v>
      </c>
      <c r="Q92" s="17">
        <f>本体!S91</f>
        <v>0</v>
      </c>
      <c r="R92" s="17">
        <f>本体!T91</f>
        <v>0</v>
      </c>
      <c r="S92" s="17">
        <f>本体!U91</f>
        <v>0</v>
      </c>
      <c r="T92" s="17">
        <f>本体!V91</f>
        <v>0</v>
      </c>
      <c r="U92" s="17">
        <f>本体!W91</f>
        <v>0</v>
      </c>
      <c r="V92" s="17">
        <f>本体!X91</f>
        <v>0</v>
      </c>
      <c r="W92" s="17">
        <f>本体!Y91</f>
        <v>0</v>
      </c>
      <c r="X92" s="17">
        <f>本体!Z91</f>
        <v>0</v>
      </c>
      <c r="Y92" s="17">
        <f>本体!AA91</f>
        <v>0</v>
      </c>
      <c r="Z92" s="17">
        <f>本体!AB91</f>
        <v>0</v>
      </c>
      <c r="AA92" s="17">
        <f>本体!AC91</f>
        <v>0</v>
      </c>
      <c r="AB92" s="17">
        <f>本体!AD91</f>
        <v>0</v>
      </c>
      <c r="AC92" s="17">
        <f>本体!AE91</f>
        <v>0</v>
      </c>
      <c r="AD92" s="17">
        <f>本体!AF91</f>
        <v>0</v>
      </c>
      <c r="AE92" s="17">
        <f>本体!AG91</f>
        <v>0</v>
      </c>
      <c r="AF92" s="17">
        <f>本体!AH91</f>
        <v>0</v>
      </c>
      <c r="AG92" s="17">
        <f>本体!AI91</f>
        <v>0</v>
      </c>
      <c r="AH92" s="17">
        <f>本体!AJ91</f>
        <v>0</v>
      </c>
      <c r="AI92" s="17">
        <f>本体!AK91</f>
        <v>0</v>
      </c>
      <c r="AJ92" s="17">
        <f>本体!AL91</f>
        <v>0</v>
      </c>
      <c r="AK92" s="17">
        <f>本体!AM91</f>
        <v>0</v>
      </c>
      <c r="AL92" s="17">
        <f>本体!AN91</f>
        <v>0</v>
      </c>
      <c r="AM92" s="17">
        <f>本体!AO91</f>
        <v>0</v>
      </c>
      <c r="AN92" s="17">
        <f>本体!AP91</f>
        <v>0</v>
      </c>
      <c r="AO92" s="17">
        <f>本体!AQ91</f>
        <v>0</v>
      </c>
      <c r="AP92" s="17">
        <f>本体!AR91</f>
        <v>0</v>
      </c>
      <c r="AQ92" s="17">
        <f>本体!AS91</f>
        <v>0</v>
      </c>
      <c r="AR92" s="17">
        <f>本体!AT91</f>
        <v>0</v>
      </c>
      <c r="AS92" s="17">
        <f>本体!AU91</f>
        <v>0</v>
      </c>
      <c r="AT92" s="17">
        <f>本体!AV91</f>
        <v>0</v>
      </c>
      <c r="AU92" s="17">
        <f>本体!AW91</f>
        <v>0</v>
      </c>
      <c r="AV92" s="17">
        <f>本体!AX91</f>
        <v>0</v>
      </c>
      <c r="AW92" s="17">
        <f>本体!AY91</f>
        <v>0</v>
      </c>
      <c r="AX92" s="17">
        <f>本体!AZ91</f>
        <v>0</v>
      </c>
      <c r="AY92" s="17">
        <f>本体!BA91</f>
        <v>0</v>
      </c>
      <c r="AZ92" s="17">
        <f>本体!BB91</f>
        <v>0</v>
      </c>
      <c r="BA92" s="17">
        <f>本体!BC91</f>
        <v>0</v>
      </c>
      <c r="BB92" s="17">
        <f>本体!BD91</f>
        <v>0</v>
      </c>
      <c r="BC92" s="17">
        <f>本体!BE91</f>
        <v>0</v>
      </c>
      <c r="BD92" s="17">
        <f>本体!BF91</f>
        <v>0</v>
      </c>
      <c r="BE92" s="17">
        <f>本体!BG91</f>
        <v>0</v>
      </c>
      <c r="BF92" s="17">
        <f>本体!BH91</f>
        <v>0</v>
      </c>
      <c r="BG92" s="17">
        <f>本体!BI91</f>
        <v>0</v>
      </c>
      <c r="BH92" s="17">
        <f>本体!BJ91</f>
        <v>0</v>
      </c>
      <c r="BI92" s="17">
        <f>本体!BK91</f>
        <v>0</v>
      </c>
      <c r="BJ92" s="17">
        <f>本体!BL91</f>
        <v>0</v>
      </c>
      <c r="BK92" s="17">
        <f>本体!BM91</f>
        <v>0</v>
      </c>
      <c r="BL92" s="17">
        <f>本体!BN91</f>
        <v>0</v>
      </c>
      <c r="BM92" s="17">
        <f>本体!CE91</f>
        <v>0</v>
      </c>
      <c r="BN92" s="17">
        <f>本体!CB91</f>
        <v>0</v>
      </c>
      <c r="BO92" s="17">
        <f>本体!CC91</f>
        <v>0</v>
      </c>
      <c r="BP92" s="17">
        <f>本体!CD91</f>
        <v>0</v>
      </c>
      <c r="BQ92" s="17">
        <f>本体!BT91</f>
        <v>0</v>
      </c>
      <c r="BR92" s="17">
        <f>本体!BU91</f>
        <v>0</v>
      </c>
      <c r="BS92" s="17">
        <f>本体!BV91</f>
        <v>0</v>
      </c>
      <c r="BT92" s="17">
        <f>本体!BW91</f>
        <v>0</v>
      </c>
      <c r="BU92" s="17">
        <f>本体!BZ91</f>
        <v>0</v>
      </c>
      <c r="BV92" s="17">
        <f>本体!BS91</f>
        <v>0</v>
      </c>
      <c r="BW92" s="17">
        <f>本体!BO91</f>
        <v>0</v>
      </c>
      <c r="BX92" s="17">
        <f>本体!BP91</f>
        <v>0</v>
      </c>
      <c r="BY92" s="17">
        <f>本体!BQ91</f>
        <v>0</v>
      </c>
      <c r="BZ92" s="17">
        <f>本体!BX91</f>
        <v>0</v>
      </c>
      <c r="CA92" s="17">
        <f>本体!BY91</f>
        <v>0</v>
      </c>
      <c r="CB92" s="17">
        <f>本体!BR91</f>
        <v>0</v>
      </c>
      <c r="CC92" s="17">
        <f>本体!CA91</f>
        <v>0</v>
      </c>
      <c r="CD92" s="17">
        <f>本体!CG91</f>
        <v>0</v>
      </c>
      <c r="CE92" s="17">
        <f>本体!CH91</f>
        <v>0</v>
      </c>
      <c r="CF92" s="30">
        <f>本体!CI91</f>
        <v>0</v>
      </c>
    </row>
    <row r="93" spans="2:84">
      <c r="B93" s="29">
        <f>本体!C92</f>
        <v>0</v>
      </c>
      <c r="C93" s="17">
        <f>本体!D92</f>
        <v>0</v>
      </c>
      <c r="D93" s="17">
        <f>本体!E92</f>
        <v>0</v>
      </c>
      <c r="E93" s="17">
        <f>本体!G92</f>
        <v>0</v>
      </c>
      <c r="F93" s="17">
        <f>本体!H92</f>
        <v>0</v>
      </c>
      <c r="G93" s="17">
        <f>本体!I92</f>
        <v>0</v>
      </c>
      <c r="H93" s="17">
        <f>本体!J92</f>
        <v>0</v>
      </c>
      <c r="I93" s="17">
        <f>本体!K92</f>
        <v>0</v>
      </c>
      <c r="J93" s="17">
        <f>本体!L92</f>
        <v>0</v>
      </c>
      <c r="K93" s="17">
        <f>本体!M92</f>
        <v>0</v>
      </c>
      <c r="L93" s="17">
        <f>本体!N92</f>
        <v>0</v>
      </c>
      <c r="M93" s="17">
        <f>本体!O92</f>
        <v>0</v>
      </c>
      <c r="N93" s="17">
        <f>本体!P92</f>
        <v>0</v>
      </c>
      <c r="O93" s="17">
        <f>本体!Q92</f>
        <v>0</v>
      </c>
      <c r="P93" s="17">
        <f>本体!R92</f>
        <v>0</v>
      </c>
      <c r="Q93" s="17">
        <f>本体!S92</f>
        <v>0</v>
      </c>
      <c r="R93" s="17">
        <f>本体!T92</f>
        <v>0</v>
      </c>
      <c r="S93" s="17">
        <f>本体!U92</f>
        <v>0</v>
      </c>
      <c r="T93" s="17">
        <f>本体!V92</f>
        <v>0</v>
      </c>
      <c r="U93" s="17">
        <f>本体!W92</f>
        <v>0</v>
      </c>
      <c r="V93" s="17">
        <f>本体!X92</f>
        <v>0</v>
      </c>
      <c r="W93" s="17">
        <f>本体!Y92</f>
        <v>0</v>
      </c>
      <c r="X93" s="17">
        <f>本体!Z92</f>
        <v>0</v>
      </c>
      <c r="Y93" s="17">
        <f>本体!AA92</f>
        <v>0</v>
      </c>
      <c r="Z93" s="17">
        <f>本体!AB92</f>
        <v>0</v>
      </c>
      <c r="AA93" s="17">
        <f>本体!AC92</f>
        <v>0</v>
      </c>
      <c r="AB93" s="17">
        <f>本体!AD92</f>
        <v>0</v>
      </c>
      <c r="AC93" s="17">
        <f>本体!AE92</f>
        <v>0</v>
      </c>
      <c r="AD93" s="17">
        <f>本体!AF92</f>
        <v>0</v>
      </c>
      <c r="AE93" s="17">
        <f>本体!AG92</f>
        <v>0</v>
      </c>
      <c r="AF93" s="17">
        <f>本体!AH92</f>
        <v>0</v>
      </c>
      <c r="AG93" s="17">
        <f>本体!AI92</f>
        <v>0</v>
      </c>
      <c r="AH93" s="17">
        <f>本体!AJ92</f>
        <v>0</v>
      </c>
      <c r="AI93" s="17">
        <f>本体!AK92</f>
        <v>0</v>
      </c>
      <c r="AJ93" s="17">
        <f>本体!AL92</f>
        <v>0</v>
      </c>
      <c r="AK93" s="17">
        <f>本体!AM92</f>
        <v>0</v>
      </c>
      <c r="AL93" s="17">
        <f>本体!AN92</f>
        <v>0</v>
      </c>
      <c r="AM93" s="17">
        <f>本体!AO92</f>
        <v>0</v>
      </c>
      <c r="AN93" s="17">
        <f>本体!AP92</f>
        <v>0</v>
      </c>
      <c r="AO93" s="17">
        <f>本体!AQ92</f>
        <v>0</v>
      </c>
      <c r="AP93" s="17">
        <f>本体!AR92</f>
        <v>0</v>
      </c>
      <c r="AQ93" s="17">
        <f>本体!AS92</f>
        <v>0</v>
      </c>
      <c r="AR93" s="17">
        <f>本体!AT92</f>
        <v>0</v>
      </c>
      <c r="AS93" s="17">
        <f>本体!AU92</f>
        <v>0</v>
      </c>
      <c r="AT93" s="17">
        <f>本体!AV92</f>
        <v>0</v>
      </c>
      <c r="AU93" s="17">
        <f>本体!AW92</f>
        <v>0</v>
      </c>
      <c r="AV93" s="17">
        <f>本体!AX92</f>
        <v>0</v>
      </c>
      <c r="AW93" s="17">
        <f>本体!AY92</f>
        <v>0</v>
      </c>
      <c r="AX93" s="17">
        <f>本体!AZ92</f>
        <v>0</v>
      </c>
      <c r="AY93" s="17">
        <f>本体!BA92</f>
        <v>0</v>
      </c>
      <c r="AZ93" s="17">
        <f>本体!BB92</f>
        <v>0</v>
      </c>
      <c r="BA93" s="17">
        <f>本体!BC92</f>
        <v>0</v>
      </c>
      <c r="BB93" s="17">
        <f>本体!BD92</f>
        <v>0</v>
      </c>
      <c r="BC93" s="17">
        <f>本体!BE92</f>
        <v>0</v>
      </c>
      <c r="BD93" s="17">
        <f>本体!BF92</f>
        <v>0</v>
      </c>
      <c r="BE93" s="17">
        <f>本体!BG92</f>
        <v>0</v>
      </c>
      <c r="BF93" s="17">
        <f>本体!BH92</f>
        <v>0</v>
      </c>
      <c r="BG93" s="17">
        <f>本体!BI92</f>
        <v>0</v>
      </c>
      <c r="BH93" s="17">
        <f>本体!BJ92</f>
        <v>0</v>
      </c>
      <c r="BI93" s="17">
        <f>本体!BK92</f>
        <v>0</v>
      </c>
      <c r="BJ93" s="17">
        <f>本体!BL92</f>
        <v>0</v>
      </c>
      <c r="BK93" s="17">
        <f>本体!BM92</f>
        <v>0</v>
      </c>
      <c r="BL93" s="17">
        <f>本体!BN92</f>
        <v>0</v>
      </c>
      <c r="BM93" s="17">
        <f>本体!CE92</f>
        <v>0</v>
      </c>
      <c r="BN93" s="17">
        <f>本体!CB92</f>
        <v>0</v>
      </c>
      <c r="BO93" s="17">
        <f>本体!CC92</f>
        <v>0</v>
      </c>
      <c r="BP93" s="17">
        <f>本体!CD92</f>
        <v>0</v>
      </c>
      <c r="BQ93" s="17">
        <f>本体!BT92</f>
        <v>0</v>
      </c>
      <c r="BR93" s="17">
        <f>本体!BU92</f>
        <v>0</v>
      </c>
      <c r="BS93" s="17">
        <f>本体!BV92</f>
        <v>0</v>
      </c>
      <c r="BT93" s="17">
        <f>本体!BW92</f>
        <v>0</v>
      </c>
      <c r="BU93" s="17">
        <f>本体!BZ92</f>
        <v>0</v>
      </c>
      <c r="BV93" s="17">
        <f>本体!BS92</f>
        <v>0</v>
      </c>
      <c r="BW93" s="17">
        <f>本体!BO92</f>
        <v>0</v>
      </c>
      <c r="BX93" s="17">
        <f>本体!BP92</f>
        <v>0</v>
      </c>
      <c r="BY93" s="17">
        <f>本体!BQ92</f>
        <v>0</v>
      </c>
      <c r="BZ93" s="17">
        <f>本体!BX92</f>
        <v>0</v>
      </c>
      <c r="CA93" s="17">
        <f>本体!BY92</f>
        <v>0</v>
      </c>
      <c r="CB93" s="17">
        <f>本体!BR92</f>
        <v>0</v>
      </c>
      <c r="CC93" s="17">
        <f>本体!CA92</f>
        <v>0</v>
      </c>
      <c r="CD93" s="17">
        <f>本体!CG92</f>
        <v>0</v>
      </c>
      <c r="CE93" s="17">
        <f>本体!CH92</f>
        <v>0</v>
      </c>
      <c r="CF93" s="30">
        <f>本体!CI92</f>
        <v>0</v>
      </c>
    </row>
    <row r="94" spans="2:84">
      <c r="B94" s="29">
        <f>本体!C93</f>
        <v>0</v>
      </c>
      <c r="C94" s="17">
        <f>本体!D93</f>
        <v>0</v>
      </c>
      <c r="D94" s="17">
        <f>本体!E93</f>
        <v>0</v>
      </c>
      <c r="E94" s="17">
        <f>本体!G93</f>
        <v>0</v>
      </c>
      <c r="F94" s="17">
        <f>本体!H93</f>
        <v>0</v>
      </c>
      <c r="G94" s="17">
        <f>本体!I93</f>
        <v>0</v>
      </c>
      <c r="H94" s="17">
        <f>本体!J93</f>
        <v>0</v>
      </c>
      <c r="I94" s="17">
        <f>本体!K93</f>
        <v>0</v>
      </c>
      <c r="J94" s="17">
        <f>本体!L93</f>
        <v>0</v>
      </c>
      <c r="K94" s="17">
        <f>本体!M93</f>
        <v>0</v>
      </c>
      <c r="L94" s="17">
        <f>本体!N93</f>
        <v>0</v>
      </c>
      <c r="M94" s="17">
        <f>本体!O93</f>
        <v>0</v>
      </c>
      <c r="N94" s="17">
        <f>本体!P93</f>
        <v>0</v>
      </c>
      <c r="O94" s="17">
        <f>本体!Q93</f>
        <v>0</v>
      </c>
      <c r="P94" s="17">
        <f>本体!R93</f>
        <v>0</v>
      </c>
      <c r="Q94" s="17">
        <f>本体!S93</f>
        <v>0</v>
      </c>
      <c r="R94" s="17">
        <f>本体!T93</f>
        <v>0</v>
      </c>
      <c r="S94" s="17">
        <f>本体!U93</f>
        <v>0</v>
      </c>
      <c r="T94" s="17">
        <f>本体!V93</f>
        <v>0</v>
      </c>
      <c r="U94" s="17">
        <f>本体!W93</f>
        <v>0</v>
      </c>
      <c r="V94" s="17">
        <f>本体!X93</f>
        <v>0</v>
      </c>
      <c r="W94" s="17">
        <f>本体!Y93</f>
        <v>0</v>
      </c>
      <c r="X94" s="17">
        <f>本体!Z93</f>
        <v>0</v>
      </c>
      <c r="Y94" s="17">
        <f>本体!AA93</f>
        <v>0</v>
      </c>
      <c r="Z94" s="17">
        <f>本体!AB93</f>
        <v>0</v>
      </c>
      <c r="AA94" s="17">
        <f>本体!AC93</f>
        <v>0</v>
      </c>
      <c r="AB94" s="17">
        <f>本体!AD93</f>
        <v>0</v>
      </c>
      <c r="AC94" s="17">
        <f>本体!AE93</f>
        <v>0</v>
      </c>
      <c r="AD94" s="17">
        <f>本体!AF93</f>
        <v>0</v>
      </c>
      <c r="AE94" s="17">
        <f>本体!AG93</f>
        <v>0</v>
      </c>
      <c r="AF94" s="17">
        <f>本体!AH93</f>
        <v>0</v>
      </c>
      <c r="AG94" s="17">
        <f>本体!AI93</f>
        <v>0</v>
      </c>
      <c r="AH94" s="17">
        <f>本体!AJ93</f>
        <v>0</v>
      </c>
      <c r="AI94" s="17">
        <f>本体!AK93</f>
        <v>0</v>
      </c>
      <c r="AJ94" s="17">
        <f>本体!AL93</f>
        <v>0</v>
      </c>
      <c r="AK94" s="17">
        <f>本体!AM93</f>
        <v>0</v>
      </c>
      <c r="AL94" s="17">
        <f>本体!AN93</f>
        <v>0</v>
      </c>
      <c r="AM94" s="17">
        <f>本体!AO93</f>
        <v>0</v>
      </c>
      <c r="AN94" s="17">
        <f>本体!AP93</f>
        <v>0</v>
      </c>
      <c r="AO94" s="17">
        <f>本体!AQ93</f>
        <v>0</v>
      </c>
      <c r="AP94" s="17">
        <f>本体!AR93</f>
        <v>0</v>
      </c>
      <c r="AQ94" s="17">
        <f>本体!AS93</f>
        <v>0</v>
      </c>
      <c r="AR94" s="17">
        <f>本体!AT93</f>
        <v>0</v>
      </c>
      <c r="AS94" s="17">
        <f>本体!AU93</f>
        <v>0</v>
      </c>
      <c r="AT94" s="17">
        <f>本体!AV93</f>
        <v>0</v>
      </c>
      <c r="AU94" s="17">
        <f>本体!AW93</f>
        <v>0</v>
      </c>
      <c r="AV94" s="17">
        <f>本体!AX93</f>
        <v>0</v>
      </c>
      <c r="AW94" s="17">
        <f>本体!AY93</f>
        <v>0</v>
      </c>
      <c r="AX94" s="17">
        <f>本体!AZ93</f>
        <v>0</v>
      </c>
      <c r="AY94" s="17">
        <f>本体!BA93</f>
        <v>0</v>
      </c>
      <c r="AZ94" s="17">
        <f>本体!BB93</f>
        <v>0</v>
      </c>
      <c r="BA94" s="17">
        <f>本体!BC93</f>
        <v>0</v>
      </c>
      <c r="BB94" s="17">
        <f>本体!BD93</f>
        <v>0</v>
      </c>
      <c r="BC94" s="17">
        <f>本体!BE93</f>
        <v>0</v>
      </c>
      <c r="BD94" s="17">
        <f>本体!BF93</f>
        <v>0</v>
      </c>
      <c r="BE94" s="17">
        <f>本体!BG93</f>
        <v>0</v>
      </c>
      <c r="BF94" s="17">
        <f>本体!BH93</f>
        <v>0</v>
      </c>
      <c r="BG94" s="17">
        <f>本体!BI93</f>
        <v>0</v>
      </c>
      <c r="BH94" s="17">
        <f>本体!BJ93</f>
        <v>0</v>
      </c>
      <c r="BI94" s="17">
        <f>本体!BK93</f>
        <v>0</v>
      </c>
      <c r="BJ94" s="17">
        <f>本体!BL93</f>
        <v>0</v>
      </c>
      <c r="BK94" s="17">
        <f>本体!BM93</f>
        <v>0</v>
      </c>
      <c r="BL94" s="17">
        <f>本体!BN93</f>
        <v>0</v>
      </c>
      <c r="BM94" s="17">
        <f>本体!CE93</f>
        <v>0</v>
      </c>
      <c r="BN94" s="17">
        <f>本体!CB93</f>
        <v>0</v>
      </c>
      <c r="BO94" s="17">
        <f>本体!CC93</f>
        <v>0</v>
      </c>
      <c r="BP94" s="17">
        <f>本体!CD93</f>
        <v>0</v>
      </c>
      <c r="BQ94" s="17">
        <f>本体!BT93</f>
        <v>0</v>
      </c>
      <c r="BR94" s="17">
        <f>本体!BU93</f>
        <v>0</v>
      </c>
      <c r="BS94" s="17">
        <f>本体!BV93</f>
        <v>0</v>
      </c>
      <c r="BT94" s="17">
        <f>本体!BW93</f>
        <v>0</v>
      </c>
      <c r="BU94" s="17">
        <f>本体!BZ93</f>
        <v>0</v>
      </c>
      <c r="BV94" s="17">
        <f>本体!BS93</f>
        <v>0</v>
      </c>
      <c r="BW94" s="17">
        <f>本体!BO93</f>
        <v>0</v>
      </c>
      <c r="BX94" s="17">
        <f>本体!BP93</f>
        <v>0</v>
      </c>
      <c r="BY94" s="17">
        <f>本体!BQ93</f>
        <v>0</v>
      </c>
      <c r="BZ94" s="17">
        <f>本体!BX93</f>
        <v>0</v>
      </c>
      <c r="CA94" s="17">
        <f>本体!BY93</f>
        <v>0</v>
      </c>
      <c r="CB94" s="17">
        <f>本体!BR93</f>
        <v>0</v>
      </c>
      <c r="CC94" s="17">
        <f>本体!CA93</f>
        <v>0</v>
      </c>
      <c r="CD94" s="17">
        <f>本体!CG93</f>
        <v>0</v>
      </c>
      <c r="CE94" s="17">
        <f>本体!CH93</f>
        <v>0</v>
      </c>
      <c r="CF94" s="30">
        <f>本体!CI93</f>
        <v>0</v>
      </c>
    </row>
    <row r="95" spans="2:84">
      <c r="B95" s="29">
        <f>本体!C94</f>
        <v>0</v>
      </c>
      <c r="C95" s="17">
        <f>本体!D94</f>
        <v>0</v>
      </c>
      <c r="D95" s="17">
        <f>本体!E94</f>
        <v>0</v>
      </c>
      <c r="E95" s="17">
        <f>本体!G94</f>
        <v>0</v>
      </c>
      <c r="F95" s="17">
        <f>本体!H94</f>
        <v>0</v>
      </c>
      <c r="G95" s="17">
        <f>本体!I94</f>
        <v>0</v>
      </c>
      <c r="H95" s="17">
        <f>本体!J94</f>
        <v>0</v>
      </c>
      <c r="I95" s="17">
        <f>本体!K94</f>
        <v>0</v>
      </c>
      <c r="J95" s="17">
        <f>本体!L94</f>
        <v>0</v>
      </c>
      <c r="K95" s="17">
        <f>本体!M94</f>
        <v>0</v>
      </c>
      <c r="L95" s="17">
        <f>本体!N94</f>
        <v>0</v>
      </c>
      <c r="M95" s="17">
        <f>本体!O94</f>
        <v>0</v>
      </c>
      <c r="N95" s="17">
        <f>本体!P94</f>
        <v>0</v>
      </c>
      <c r="O95" s="17">
        <f>本体!Q94</f>
        <v>0</v>
      </c>
      <c r="P95" s="17">
        <f>本体!R94</f>
        <v>0</v>
      </c>
      <c r="Q95" s="17">
        <f>本体!S94</f>
        <v>0</v>
      </c>
      <c r="R95" s="17">
        <f>本体!T94</f>
        <v>0</v>
      </c>
      <c r="S95" s="17">
        <f>本体!U94</f>
        <v>0</v>
      </c>
      <c r="T95" s="17">
        <f>本体!V94</f>
        <v>0</v>
      </c>
      <c r="U95" s="17">
        <f>本体!W94</f>
        <v>0</v>
      </c>
      <c r="V95" s="17">
        <f>本体!X94</f>
        <v>0</v>
      </c>
      <c r="W95" s="17">
        <f>本体!Y94</f>
        <v>0</v>
      </c>
      <c r="X95" s="17">
        <f>本体!Z94</f>
        <v>0</v>
      </c>
      <c r="Y95" s="17">
        <f>本体!AA94</f>
        <v>0</v>
      </c>
      <c r="Z95" s="17">
        <f>本体!AB94</f>
        <v>0</v>
      </c>
      <c r="AA95" s="17">
        <f>本体!AC94</f>
        <v>0</v>
      </c>
      <c r="AB95" s="17">
        <f>本体!AD94</f>
        <v>0</v>
      </c>
      <c r="AC95" s="17">
        <f>本体!AE94</f>
        <v>0</v>
      </c>
      <c r="AD95" s="17">
        <f>本体!AF94</f>
        <v>0</v>
      </c>
      <c r="AE95" s="17">
        <f>本体!AG94</f>
        <v>0</v>
      </c>
      <c r="AF95" s="17">
        <f>本体!AH94</f>
        <v>0</v>
      </c>
      <c r="AG95" s="17">
        <f>本体!AI94</f>
        <v>0</v>
      </c>
      <c r="AH95" s="17">
        <f>本体!AJ94</f>
        <v>0</v>
      </c>
      <c r="AI95" s="17">
        <f>本体!AK94</f>
        <v>0</v>
      </c>
      <c r="AJ95" s="17">
        <f>本体!AL94</f>
        <v>0</v>
      </c>
      <c r="AK95" s="17">
        <f>本体!AM94</f>
        <v>0</v>
      </c>
      <c r="AL95" s="17">
        <f>本体!AN94</f>
        <v>0</v>
      </c>
      <c r="AM95" s="17">
        <f>本体!AO94</f>
        <v>0</v>
      </c>
      <c r="AN95" s="17">
        <f>本体!AP94</f>
        <v>0</v>
      </c>
      <c r="AO95" s="17">
        <f>本体!AQ94</f>
        <v>0</v>
      </c>
      <c r="AP95" s="17">
        <f>本体!AR94</f>
        <v>0</v>
      </c>
      <c r="AQ95" s="17">
        <f>本体!AS94</f>
        <v>0</v>
      </c>
      <c r="AR95" s="17">
        <f>本体!AT94</f>
        <v>0</v>
      </c>
      <c r="AS95" s="17">
        <f>本体!AU94</f>
        <v>0</v>
      </c>
      <c r="AT95" s="17">
        <f>本体!AV94</f>
        <v>0</v>
      </c>
      <c r="AU95" s="17">
        <f>本体!AW94</f>
        <v>0</v>
      </c>
      <c r="AV95" s="17">
        <f>本体!AX94</f>
        <v>0</v>
      </c>
      <c r="AW95" s="17">
        <f>本体!AY94</f>
        <v>0</v>
      </c>
      <c r="AX95" s="17">
        <f>本体!AZ94</f>
        <v>0</v>
      </c>
      <c r="AY95" s="17">
        <f>本体!BA94</f>
        <v>0</v>
      </c>
      <c r="AZ95" s="17">
        <f>本体!BB94</f>
        <v>0</v>
      </c>
      <c r="BA95" s="17">
        <f>本体!BC94</f>
        <v>0</v>
      </c>
      <c r="BB95" s="17">
        <f>本体!BD94</f>
        <v>0</v>
      </c>
      <c r="BC95" s="17">
        <f>本体!BE94</f>
        <v>0</v>
      </c>
      <c r="BD95" s="17">
        <f>本体!BF94</f>
        <v>0</v>
      </c>
      <c r="BE95" s="17">
        <f>本体!BG94</f>
        <v>0</v>
      </c>
      <c r="BF95" s="17">
        <f>本体!BH94</f>
        <v>0</v>
      </c>
      <c r="BG95" s="17">
        <f>本体!BI94</f>
        <v>0</v>
      </c>
      <c r="BH95" s="17">
        <f>本体!BJ94</f>
        <v>0</v>
      </c>
      <c r="BI95" s="17">
        <f>本体!BK94</f>
        <v>0</v>
      </c>
      <c r="BJ95" s="17">
        <f>本体!BL94</f>
        <v>0</v>
      </c>
      <c r="BK95" s="17">
        <f>本体!BM94</f>
        <v>0</v>
      </c>
      <c r="BL95" s="17">
        <f>本体!BN94</f>
        <v>0</v>
      </c>
      <c r="BM95" s="17">
        <f>本体!CE94</f>
        <v>0</v>
      </c>
      <c r="BN95" s="17">
        <f>本体!CB94</f>
        <v>0</v>
      </c>
      <c r="BO95" s="17">
        <f>本体!CC94</f>
        <v>0</v>
      </c>
      <c r="BP95" s="17">
        <f>本体!CD94</f>
        <v>0</v>
      </c>
      <c r="BQ95" s="17">
        <f>本体!BT94</f>
        <v>0</v>
      </c>
      <c r="BR95" s="17">
        <f>本体!BU94</f>
        <v>0</v>
      </c>
      <c r="BS95" s="17">
        <f>本体!BV94</f>
        <v>0</v>
      </c>
      <c r="BT95" s="17">
        <f>本体!BW94</f>
        <v>0</v>
      </c>
      <c r="BU95" s="17">
        <f>本体!BZ94</f>
        <v>0</v>
      </c>
      <c r="BV95" s="17">
        <f>本体!BS94</f>
        <v>0</v>
      </c>
      <c r="BW95" s="17">
        <f>本体!BO94</f>
        <v>0</v>
      </c>
      <c r="BX95" s="17">
        <f>本体!BP94</f>
        <v>0</v>
      </c>
      <c r="BY95" s="17">
        <f>本体!BQ94</f>
        <v>0</v>
      </c>
      <c r="BZ95" s="17">
        <f>本体!BX94</f>
        <v>0</v>
      </c>
      <c r="CA95" s="17">
        <f>本体!BY94</f>
        <v>0</v>
      </c>
      <c r="CB95" s="17">
        <f>本体!BR94</f>
        <v>0</v>
      </c>
      <c r="CC95" s="17">
        <f>本体!CA94</f>
        <v>0</v>
      </c>
      <c r="CD95" s="17">
        <f>本体!CG94</f>
        <v>0</v>
      </c>
      <c r="CE95" s="17">
        <f>本体!CH94</f>
        <v>0</v>
      </c>
      <c r="CF95" s="30">
        <f>本体!CI94</f>
        <v>0</v>
      </c>
    </row>
    <row r="96" spans="2:84">
      <c r="B96" s="29">
        <f>本体!C95</f>
        <v>0</v>
      </c>
      <c r="C96" s="17">
        <f>本体!D95</f>
        <v>0</v>
      </c>
      <c r="D96" s="17">
        <f>本体!E95</f>
        <v>0</v>
      </c>
      <c r="E96" s="17">
        <f>本体!G95</f>
        <v>0</v>
      </c>
      <c r="F96" s="17">
        <f>本体!H95</f>
        <v>0</v>
      </c>
      <c r="G96" s="17">
        <f>本体!I95</f>
        <v>0</v>
      </c>
      <c r="H96" s="17">
        <f>本体!J95</f>
        <v>0</v>
      </c>
      <c r="I96" s="17">
        <f>本体!K95</f>
        <v>0</v>
      </c>
      <c r="J96" s="17">
        <f>本体!L95</f>
        <v>0</v>
      </c>
      <c r="K96" s="17">
        <f>本体!M95</f>
        <v>0</v>
      </c>
      <c r="L96" s="17">
        <f>本体!N95</f>
        <v>0</v>
      </c>
      <c r="M96" s="17">
        <f>本体!O95</f>
        <v>0</v>
      </c>
      <c r="N96" s="17">
        <f>本体!P95</f>
        <v>0</v>
      </c>
      <c r="O96" s="17">
        <f>本体!Q95</f>
        <v>0</v>
      </c>
      <c r="P96" s="17">
        <f>本体!R95</f>
        <v>0</v>
      </c>
      <c r="Q96" s="17">
        <f>本体!S95</f>
        <v>0</v>
      </c>
      <c r="R96" s="17">
        <f>本体!T95</f>
        <v>0</v>
      </c>
      <c r="S96" s="17">
        <f>本体!U95</f>
        <v>0</v>
      </c>
      <c r="T96" s="17">
        <f>本体!V95</f>
        <v>0</v>
      </c>
      <c r="U96" s="17">
        <f>本体!W95</f>
        <v>0</v>
      </c>
      <c r="V96" s="17">
        <f>本体!X95</f>
        <v>0</v>
      </c>
      <c r="W96" s="17">
        <f>本体!Y95</f>
        <v>0</v>
      </c>
      <c r="X96" s="17">
        <f>本体!Z95</f>
        <v>0</v>
      </c>
      <c r="Y96" s="17">
        <f>本体!AA95</f>
        <v>0</v>
      </c>
      <c r="Z96" s="17">
        <f>本体!AB95</f>
        <v>0</v>
      </c>
      <c r="AA96" s="17">
        <f>本体!AC95</f>
        <v>0</v>
      </c>
      <c r="AB96" s="17">
        <f>本体!AD95</f>
        <v>0</v>
      </c>
      <c r="AC96" s="17">
        <f>本体!AE95</f>
        <v>0</v>
      </c>
      <c r="AD96" s="17">
        <f>本体!AF95</f>
        <v>0</v>
      </c>
      <c r="AE96" s="17">
        <f>本体!AG95</f>
        <v>0</v>
      </c>
      <c r="AF96" s="17">
        <f>本体!AH95</f>
        <v>0</v>
      </c>
      <c r="AG96" s="17">
        <f>本体!AI95</f>
        <v>0</v>
      </c>
      <c r="AH96" s="17">
        <f>本体!AJ95</f>
        <v>0</v>
      </c>
      <c r="AI96" s="17">
        <f>本体!AK95</f>
        <v>0</v>
      </c>
      <c r="AJ96" s="17">
        <f>本体!AL95</f>
        <v>0</v>
      </c>
      <c r="AK96" s="17">
        <f>本体!AM95</f>
        <v>0</v>
      </c>
      <c r="AL96" s="17">
        <f>本体!AN95</f>
        <v>0</v>
      </c>
      <c r="AM96" s="17">
        <f>本体!AO95</f>
        <v>0</v>
      </c>
      <c r="AN96" s="17">
        <f>本体!AP95</f>
        <v>0</v>
      </c>
      <c r="AO96" s="17">
        <f>本体!AQ95</f>
        <v>0</v>
      </c>
      <c r="AP96" s="17">
        <f>本体!AR95</f>
        <v>0</v>
      </c>
      <c r="AQ96" s="17">
        <f>本体!AS95</f>
        <v>0</v>
      </c>
      <c r="AR96" s="17">
        <f>本体!AT95</f>
        <v>0</v>
      </c>
      <c r="AS96" s="17">
        <f>本体!AU95</f>
        <v>0</v>
      </c>
      <c r="AT96" s="17">
        <f>本体!AV95</f>
        <v>0</v>
      </c>
      <c r="AU96" s="17">
        <f>本体!AW95</f>
        <v>0</v>
      </c>
      <c r="AV96" s="17">
        <f>本体!AX95</f>
        <v>0</v>
      </c>
      <c r="AW96" s="17">
        <f>本体!AY95</f>
        <v>0</v>
      </c>
      <c r="AX96" s="17">
        <f>本体!AZ95</f>
        <v>0</v>
      </c>
      <c r="AY96" s="17">
        <f>本体!BA95</f>
        <v>0</v>
      </c>
      <c r="AZ96" s="17">
        <f>本体!BB95</f>
        <v>0</v>
      </c>
      <c r="BA96" s="17">
        <f>本体!BC95</f>
        <v>0</v>
      </c>
      <c r="BB96" s="17">
        <f>本体!BD95</f>
        <v>0</v>
      </c>
      <c r="BC96" s="17">
        <f>本体!BE95</f>
        <v>0</v>
      </c>
      <c r="BD96" s="17">
        <f>本体!BF95</f>
        <v>0</v>
      </c>
      <c r="BE96" s="17">
        <f>本体!BG95</f>
        <v>0</v>
      </c>
      <c r="BF96" s="17">
        <f>本体!BH95</f>
        <v>0</v>
      </c>
      <c r="BG96" s="17">
        <f>本体!BI95</f>
        <v>0</v>
      </c>
      <c r="BH96" s="17">
        <f>本体!BJ95</f>
        <v>0</v>
      </c>
      <c r="BI96" s="17">
        <f>本体!BK95</f>
        <v>0</v>
      </c>
      <c r="BJ96" s="17">
        <f>本体!BL95</f>
        <v>0</v>
      </c>
      <c r="BK96" s="17">
        <f>本体!BM95</f>
        <v>0</v>
      </c>
      <c r="BL96" s="17">
        <f>本体!BN95</f>
        <v>0</v>
      </c>
      <c r="BM96" s="17">
        <f>本体!CE95</f>
        <v>0</v>
      </c>
      <c r="BN96" s="17">
        <f>本体!CB95</f>
        <v>0</v>
      </c>
      <c r="BO96" s="17">
        <f>本体!CC95</f>
        <v>0</v>
      </c>
      <c r="BP96" s="17">
        <f>本体!CD95</f>
        <v>0</v>
      </c>
      <c r="BQ96" s="17">
        <f>本体!BT95</f>
        <v>0</v>
      </c>
      <c r="BR96" s="17">
        <f>本体!BU95</f>
        <v>0</v>
      </c>
      <c r="BS96" s="17">
        <f>本体!BV95</f>
        <v>0</v>
      </c>
      <c r="BT96" s="17">
        <f>本体!BW95</f>
        <v>0</v>
      </c>
      <c r="BU96" s="17">
        <f>本体!BZ95</f>
        <v>0</v>
      </c>
      <c r="BV96" s="17">
        <f>本体!BS95</f>
        <v>0</v>
      </c>
      <c r="BW96" s="17">
        <f>本体!BO95</f>
        <v>0</v>
      </c>
      <c r="BX96" s="17">
        <f>本体!BP95</f>
        <v>0</v>
      </c>
      <c r="BY96" s="17">
        <f>本体!BQ95</f>
        <v>0</v>
      </c>
      <c r="BZ96" s="17">
        <f>本体!BX95</f>
        <v>0</v>
      </c>
      <c r="CA96" s="17">
        <f>本体!BY95</f>
        <v>0</v>
      </c>
      <c r="CB96" s="17">
        <f>本体!BR95</f>
        <v>0</v>
      </c>
      <c r="CC96" s="17">
        <f>本体!CA95</f>
        <v>0</v>
      </c>
      <c r="CD96" s="17">
        <f>本体!CG95</f>
        <v>0</v>
      </c>
      <c r="CE96" s="17">
        <f>本体!CH95</f>
        <v>0</v>
      </c>
      <c r="CF96" s="30">
        <f>本体!CI95</f>
        <v>0</v>
      </c>
    </row>
    <row r="97" spans="2:84">
      <c r="B97" s="29">
        <f>本体!C96</f>
        <v>0</v>
      </c>
      <c r="C97" s="17">
        <f>本体!D96</f>
        <v>0</v>
      </c>
      <c r="D97" s="17">
        <f>本体!E96</f>
        <v>0</v>
      </c>
      <c r="E97" s="17">
        <f>本体!G96</f>
        <v>0</v>
      </c>
      <c r="F97" s="17">
        <f>本体!H96</f>
        <v>0</v>
      </c>
      <c r="G97" s="17">
        <f>本体!I96</f>
        <v>0</v>
      </c>
      <c r="H97" s="17">
        <f>本体!J96</f>
        <v>0</v>
      </c>
      <c r="I97" s="17">
        <f>本体!K96</f>
        <v>0</v>
      </c>
      <c r="J97" s="17">
        <f>本体!L96</f>
        <v>0</v>
      </c>
      <c r="K97" s="17">
        <f>本体!M96</f>
        <v>0</v>
      </c>
      <c r="L97" s="17">
        <f>本体!N96</f>
        <v>0</v>
      </c>
      <c r="M97" s="17">
        <f>本体!O96</f>
        <v>0</v>
      </c>
      <c r="N97" s="17">
        <f>本体!P96</f>
        <v>0</v>
      </c>
      <c r="O97" s="17">
        <f>本体!Q96</f>
        <v>0</v>
      </c>
      <c r="P97" s="17">
        <f>本体!R96</f>
        <v>0</v>
      </c>
      <c r="Q97" s="17">
        <f>本体!S96</f>
        <v>0</v>
      </c>
      <c r="R97" s="17">
        <f>本体!T96</f>
        <v>0</v>
      </c>
      <c r="S97" s="17">
        <f>本体!U96</f>
        <v>0</v>
      </c>
      <c r="T97" s="17">
        <f>本体!V96</f>
        <v>0</v>
      </c>
      <c r="U97" s="17">
        <f>本体!W96</f>
        <v>0</v>
      </c>
      <c r="V97" s="17">
        <f>本体!X96</f>
        <v>0</v>
      </c>
      <c r="W97" s="17">
        <f>本体!Y96</f>
        <v>0</v>
      </c>
      <c r="X97" s="17">
        <f>本体!Z96</f>
        <v>0</v>
      </c>
      <c r="Y97" s="17">
        <f>本体!AA96</f>
        <v>0</v>
      </c>
      <c r="Z97" s="17">
        <f>本体!AB96</f>
        <v>0</v>
      </c>
      <c r="AA97" s="17">
        <f>本体!AC96</f>
        <v>0</v>
      </c>
      <c r="AB97" s="17">
        <f>本体!AD96</f>
        <v>0</v>
      </c>
      <c r="AC97" s="17">
        <f>本体!AE96</f>
        <v>0</v>
      </c>
      <c r="AD97" s="17">
        <f>本体!AF96</f>
        <v>0</v>
      </c>
      <c r="AE97" s="17">
        <f>本体!AG96</f>
        <v>0</v>
      </c>
      <c r="AF97" s="17">
        <f>本体!AH96</f>
        <v>0</v>
      </c>
      <c r="AG97" s="17">
        <f>本体!AI96</f>
        <v>0</v>
      </c>
      <c r="AH97" s="17">
        <f>本体!AJ96</f>
        <v>0</v>
      </c>
      <c r="AI97" s="17">
        <f>本体!AK96</f>
        <v>0</v>
      </c>
      <c r="AJ97" s="17">
        <f>本体!AL96</f>
        <v>0</v>
      </c>
      <c r="AK97" s="17">
        <f>本体!AM96</f>
        <v>0</v>
      </c>
      <c r="AL97" s="17">
        <f>本体!AN96</f>
        <v>0</v>
      </c>
      <c r="AM97" s="17">
        <f>本体!AO96</f>
        <v>0</v>
      </c>
      <c r="AN97" s="17">
        <f>本体!AP96</f>
        <v>0</v>
      </c>
      <c r="AO97" s="17">
        <f>本体!AQ96</f>
        <v>0</v>
      </c>
      <c r="AP97" s="17">
        <f>本体!AR96</f>
        <v>0</v>
      </c>
      <c r="AQ97" s="17">
        <f>本体!AS96</f>
        <v>0</v>
      </c>
      <c r="AR97" s="17">
        <f>本体!AT96</f>
        <v>0</v>
      </c>
      <c r="AS97" s="17">
        <f>本体!AU96</f>
        <v>0</v>
      </c>
      <c r="AT97" s="17">
        <f>本体!AV96</f>
        <v>0</v>
      </c>
      <c r="AU97" s="17">
        <f>本体!AW96</f>
        <v>0</v>
      </c>
      <c r="AV97" s="17">
        <f>本体!AX96</f>
        <v>0</v>
      </c>
      <c r="AW97" s="17">
        <f>本体!AY96</f>
        <v>0</v>
      </c>
      <c r="AX97" s="17">
        <f>本体!AZ96</f>
        <v>0</v>
      </c>
      <c r="AY97" s="17">
        <f>本体!BA96</f>
        <v>0</v>
      </c>
      <c r="AZ97" s="17">
        <f>本体!BB96</f>
        <v>0</v>
      </c>
      <c r="BA97" s="17">
        <f>本体!BC96</f>
        <v>0</v>
      </c>
      <c r="BB97" s="17">
        <f>本体!BD96</f>
        <v>0</v>
      </c>
      <c r="BC97" s="17">
        <f>本体!BE96</f>
        <v>0</v>
      </c>
      <c r="BD97" s="17">
        <f>本体!BF96</f>
        <v>0</v>
      </c>
      <c r="BE97" s="17">
        <f>本体!BG96</f>
        <v>0</v>
      </c>
      <c r="BF97" s="17">
        <f>本体!BH96</f>
        <v>0</v>
      </c>
      <c r="BG97" s="17">
        <f>本体!BI96</f>
        <v>0</v>
      </c>
      <c r="BH97" s="17">
        <f>本体!BJ96</f>
        <v>0</v>
      </c>
      <c r="BI97" s="17">
        <f>本体!BK96</f>
        <v>0</v>
      </c>
      <c r="BJ97" s="17">
        <f>本体!BL96</f>
        <v>0</v>
      </c>
      <c r="BK97" s="17">
        <f>本体!BM96</f>
        <v>0</v>
      </c>
      <c r="BL97" s="17">
        <f>本体!BN96</f>
        <v>0</v>
      </c>
      <c r="BM97" s="17">
        <f>本体!CE96</f>
        <v>0</v>
      </c>
      <c r="BN97" s="17">
        <f>本体!CB96</f>
        <v>0</v>
      </c>
      <c r="BO97" s="17">
        <f>本体!CC96</f>
        <v>0</v>
      </c>
      <c r="BP97" s="17">
        <f>本体!CD96</f>
        <v>0</v>
      </c>
      <c r="BQ97" s="17">
        <f>本体!BT96</f>
        <v>0</v>
      </c>
      <c r="BR97" s="17">
        <f>本体!BU96</f>
        <v>0</v>
      </c>
      <c r="BS97" s="17">
        <f>本体!BV96</f>
        <v>0</v>
      </c>
      <c r="BT97" s="17">
        <f>本体!BW96</f>
        <v>0</v>
      </c>
      <c r="BU97" s="17">
        <f>本体!BZ96</f>
        <v>0</v>
      </c>
      <c r="BV97" s="17">
        <f>本体!BS96</f>
        <v>0</v>
      </c>
      <c r="BW97" s="17">
        <f>本体!BO96</f>
        <v>0</v>
      </c>
      <c r="BX97" s="17">
        <f>本体!BP96</f>
        <v>0</v>
      </c>
      <c r="BY97" s="17">
        <f>本体!BQ96</f>
        <v>0</v>
      </c>
      <c r="BZ97" s="17">
        <f>本体!BX96</f>
        <v>0</v>
      </c>
      <c r="CA97" s="17">
        <f>本体!BY96</f>
        <v>0</v>
      </c>
      <c r="CB97" s="17">
        <f>本体!BR96</f>
        <v>0</v>
      </c>
      <c r="CC97" s="17">
        <f>本体!CA96</f>
        <v>0</v>
      </c>
      <c r="CD97" s="17">
        <f>本体!CG96</f>
        <v>0</v>
      </c>
      <c r="CE97" s="17">
        <f>本体!CH96</f>
        <v>0</v>
      </c>
      <c r="CF97" s="30">
        <f>本体!CI96</f>
        <v>0</v>
      </c>
    </row>
    <row r="98" spans="2:84">
      <c r="B98" s="29">
        <f>本体!C97</f>
        <v>0</v>
      </c>
      <c r="C98" s="17">
        <f>本体!D97</f>
        <v>0</v>
      </c>
      <c r="D98" s="17">
        <f>本体!E97</f>
        <v>0</v>
      </c>
      <c r="E98" s="17">
        <f>本体!G97</f>
        <v>0</v>
      </c>
      <c r="F98" s="17">
        <f>本体!H97</f>
        <v>0</v>
      </c>
      <c r="G98" s="17">
        <f>本体!I97</f>
        <v>0</v>
      </c>
      <c r="H98" s="17">
        <f>本体!J97</f>
        <v>0</v>
      </c>
      <c r="I98" s="17">
        <f>本体!K97</f>
        <v>0</v>
      </c>
      <c r="J98" s="17">
        <f>本体!L97</f>
        <v>0</v>
      </c>
      <c r="K98" s="17">
        <f>本体!M97</f>
        <v>0</v>
      </c>
      <c r="L98" s="17">
        <f>本体!N97</f>
        <v>0</v>
      </c>
      <c r="M98" s="17">
        <f>本体!O97</f>
        <v>0</v>
      </c>
      <c r="N98" s="17">
        <f>本体!P97</f>
        <v>0</v>
      </c>
      <c r="O98" s="17">
        <f>本体!Q97</f>
        <v>0</v>
      </c>
      <c r="P98" s="17">
        <f>本体!R97</f>
        <v>0</v>
      </c>
      <c r="Q98" s="17">
        <f>本体!S97</f>
        <v>0</v>
      </c>
      <c r="R98" s="17">
        <f>本体!T97</f>
        <v>0</v>
      </c>
      <c r="S98" s="17">
        <f>本体!U97</f>
        <v>0</v>
      </c>
      <c r="T98" s="17">
        <f>本体!V97</f>
        <v>0</v>
      </c>
      <c r="U98" s="17">
        <f>本体!W97</f>
        <v>0</v>
      </c>
      <c r="V98" s="17">
        <f>本体!X97</f>
        <v>0</v>
      </c>
      <c r="W98" s="17">
        <f>本体!Y97</f>
        <v>0</v>
      </c>
      <c r="X98" s="17">
        <f>本体!Z97</f>
        <v>0</v>
      </c>
      <c r="Y98" s="17">
        <f>本体!AA97</f>
        <v>0</v>
      </c>
      <c r="Z98" s="17">
        <f>本体!AB97</f>
        <v>0</v>
      </c>
      <c r="AA98" s="17">
        <f>本体!AC97</f>
        <v>0</v>
      </c>
      <c r="AB98" s="17">
        <f>本体!AD97</f>
        <v>0</v>
      </c>
      <c r="AC98" s="17">
        <f>本体!AE97</f>
        <v>0</v>
      </c>
      <c r="AD98" s="17">
        <f>本体!AF97</f>
        <v>0</v>
      </c>
      <c r="AE98" s="17">
        <f>本体!AG97</f>
        <v>0</v>
      </c>
      <c r="AF98" s="17">
        <f>本体!AH97</f>
        <v>0</v>
      </c>
      <c r="AG98" s="17">
        <f>本体!AI97</f>
        <v>0</v>
      </c>
      <c r="AH98" s="17">
        <f>本体!AJ97</f>
        <v>0</v>
      </c>
      <c r="AI98" s="17">
        <f>本体!AK97</f>
        <v>0</v>
      </c>
      <c r="AJ98" s="17">
        <f>本体!AL97</f>
        <v>0</v>
      </c>
      <c r="AK98" s="17">
        <f>本体!AM97</f>
        <v>0</v>
      </c>
      <c r="AL98" s="17">
        <f>本体!AN97</f>
        <v>0</v>
      </c>
      <c r="AM98" s="17">
        <f>本体!AO97</f>
        <v>0</v>
      </c>
      <c r="AN98" s="17">
        <f>本体!AP97</f>
        <v>0</v>
      </c>
      <c r="AO98" s="17">
        <f>本体!AQ97</f>
        <v>0</v>
      </c>
      <c r="AP98" s="17">
        <f>本体!AR97</f>
        <v>0</v>
      </c>
      <c r="AQ98" s="17">
        <f>本体!AS97</f>
        <v>0</v>
      </c>
      <c r="AR98" s="17">
        <f>本体!AT97</f>
        <v>0</v>
      </c>
      <c r="AS98" s="17">
        <f>本体!AU97</f>
        <v>0</v>
      </c>
      <c r="AT98" s="17">
        <f>本体!AV97</f>
        <v>0</v>
      </c>
      <c r="AU98" s="17">
        <f>本体!AW97</f>
        <v>0</v>
      </c>
      <c r="AV98" s="17">
        <f>本体!AX97</f>
        <v>0</v>
      </c>
      <c r="AW98" s="17">
        <f>本体!AY97</f>
        <v>0</v>
      </c>
      <c r="AX98" s="17">
        <f>本体!AZ97</f>
        <v>0</v>
      </c>
      <c r="AY98" s="17">
        <f>本体!BA97</f>
        <v>0</v>
      </c>
      <c r="AZ98" s="17">
        <f>本体!BB97</f>
        <v>0</v>
      </c>
      <c r="BA98" s="17">
        <f>本体!BC97</f>
        <v>0</v>
      </c>
      <c r="BB98" s="17">
        <f>本体!BD97</f>
        <v>0</v>
      </c>
      <c r="BC98" s="17">
        <f>本体!BE97</f>
        <v>0</v>
      </c>
      <c r="BD98" s="17">
        <f>本体!BF97</f>
        <v>0</v>
      </c>
      <c r="BE98" s="17">
        <f>本体!BG97</f>
        <v>0</v>
      </c>
      <c r="BF98" s="17">
        <f>本体!BH97</f>
        <v>0</v>
      </c>
      <c r="BG98" s="17">
        <f>本体!BI97</f>
        <v>0</v>
      </c>
      <c r="BH98" s="17">
        <f>本体!BJ97</f>
        <v>0</v>
      </c>
      <c r="BI98" s="17">
        <f>本体!BK97</f>
        <v>0</v>
      </c>
      <c r="BJ98" s="17">
        <f>本体!BL97</f>
        <v>0</v>
      </c>
      <c r="BK98" s="17">
        <f>本体!BM97</f>
        <v>0</v>
      </c>
      <c r="BL98" s="17">
        <f>本体!BN97</f>
        <v>0</v>
      </c>
      <c r="BM98" s="17">
        <f>本体!CE97</f>
        <v>0</v>
      </c>
      <c r="BN98" s="17">
        <f>本体!CB97</f>
        <v>0</v>
      </c>
      <c r="BO98" s="17">
        <f>本体!CC97</f>
        <v>0</v>
      </c>
      <c r="BP98" s="17">
        <f>本体!CD97</f>
        <v>0</v>
      </c>
      <c r="BQ98" s="17">
        <f>本体!BT97</f>
        <v>0</v>
      </c>
      <c r="BR98" s="17">
        <f>本体!BU97</f>
        <v>0</v>
      </c>
      <c r="BS98" s="17">
        <f>本体!BV97</f>
        <v>0</v>
      </c>
      <c r="BT98" s="17">
        <f>本体!BW97</f>
        <v>0</v>
      </c>
      <c r="BU98" s="17">
        <f>本体!BZ97</f>
        <v>0</v>
      </c>
      <c r="BV98" s="17">
        <f>本体!BS97</f>
        <v>0</v>
      </c>
      <c r="BW98" s="17">
        <f>本体!BO97</f>
        <v>0</v>
      </c>
      <c r="BX98" s="17">
        <f>本体!BP97</f>
        <v>0</v>
      </c>
      <c r="BY98" s="17">
        <f>本体!BQ97</f>
        <v>0</v>
      </c>
      <c r="BZ98" s="17">
        <f>本体!BX97</f>
        <v>0</v>
      </c>
      <c r="CA98" s="17">
        <f>本体!BY97</f>
        <v>0</v>
      </c>
      <c r="CB98" s="17">
        <f>本体!BR97</f>
        <v>0</v>
      </c>
      <c r="CC98" s="17">
        <f>本体!CA97</f>
        <v>0</v>
      </c>
      <c r="CD98" s="17">
        <f>本体!CG97</f>
        <v>0</v>
      </c>
      <c r="CE98" s="17">
        <f>本体!CH97</f>
        <v>0</v>
      </c>
      <c r="CF98" s="30">
        <f>本体!CI97</f>
        <v>0</v>
      </c>
    </row>
    <row r="99" spans="2:84">
      <c r="B99" s="29">
        <f>本体!C98</f>
        <v>0</v>
      </c>
      <c r="C99" s="17">
        <f>本体!D98</f>
        <v>0</v>
      </c>
      <c r="D99" s="17">
        <f>本体!E98</f>
        <v>0</v>
      </c>
      <c r="E99" s="17">
        <f>本体!G98</f>
        <v>0</v>
      </c>
      <c r="F99" s="17">
        <f>本体!H98</f>
        <v>0</v>
      </c>
      <c r="G99" s="17">
        <f>本体!I98</f>
        <v>0</v>
      </c>
      <c r="H99" s="17">
        <f>本体!J98</f>
        <v>0</v>
      </c>
      <c r="I99" s="17">
        <f>本体!K98</f>
        <v>0</v>
      </c>
      <c r="J99" s="17">
        <f>本体!L98</f>
        <v>0</v>
      </c>
      <c r="K99" s="17">
        <f>本体!M98</f>
        <v>0</v>
      </c>
      <c r="L99" s="17">
        <f>本体!N98</f>
        <v>0</v>
      </c>
      <c r="M99" s="17">
        <f>本体!O98</f>
        <v>0</v>
      </c>
      <c r="N99" s="17">
        <f>本体!P98</f>
        <v>0</v>
      </c>
      <c r="O99" s="17">
        <f>本体!Q98</f>
        <v>0</v>
      </c>
      <c r="P99" s="17">
        <f>本体!R98</f>
        <v>0</v>
      </c>
      <c r="Q99" s="17">
        <f>本体!S98</f>
        <v>0</v>
      </c>
      <c r="R99" s="17">
        <f>本体!T98</f>
        <v>0</v>
      </c>
      <c r="S99" s="17">
        <f>本体!U98</f>
        <v>0</v>
      </c>
      <c r="T99" s="17">
        <f>本体!V98</f>
        <v>0</v>
      </c>
      <c r="U99" s="17">
        <f>本体!W98</f>
        <v>0</v>
      </c>
      <c r="V99" s="17">
        <f>本体!X98</f>
        <v>0</v>
      </c>
      <c r="W99" s="17">
        <f>本体!Y98</f>
        <v>0</v>
      </c>
      <c r="X99" s="17">
        <f>本体!Z98</f>
        <v>0</v>
      </c>
      <c r="Y99" s="17">
        <f>本体!AA98</f>
        <v>0</v>
      </c>
      <c r="Z99" s="17">
        <f>本体!AB98</f>
        <v>0</v>
      </c>
      <c r="AA99" s="17">
        <f>本体!AC98</f>
        <v>0</v>
      </c>
      <c r="AB99" s="17">
        <f>本体!AD98</f>
        <v>0</v>
      </c>
      <c r="AC99" s="17">
        <f>本体!AE98</f>
        <v>0</v>
      </c>
      <c r="AD99" s="17">
        <f>本体!AF98</f>
        <v>0</v>
      </c>
      <c r="AE99" s="17">
        <f>本体!AG98</f>
        <v>0</v>
      </c>
      <c r="AF99" s="17">
        <f>本体!AH98</f>
        <v>0</v>
      </c>
      <c r="AG99" s="17">
        <f>本体!AI98</f>
        <v>0</v>
      </c>
      <c r="AH99" s="17">
        <f>本体!AJ98</f>
        <v>0</v>
      </c>
      <c r="AI99" s="17">
        <f>本体!AK98</f>
        <v>0</v>
      </c>
      <c r="AJ99" s="17">
        <f>本体!AL98</f>
        <v>0</v>
      </c>
      <c r="AK99" s="17">
        <f>本体!AM98</f>
        <v>0</v>
      </c>
      <c r="AL99" s="17">
        <f>本体!AN98</f>
        <v>0</v>
      </c>
      <c r="AM99" s="17">
        <f>本体!AO98</f>
        <v>0</v>
      </c>
      <c r="AN99" s="17">
        <f>本体!AP98</f>
        <v>0</v>
      </c>
      <c r="AO99" s="17">
        <f>本体!AQ98</f>
        <v>0</v>
      </c>
      <c r="AP99" s="17">
        <f>本体!AR98</f>
        <v>0</v>
      </c>
      <c r="AQ99" s="17">
        <f>本体!AS98</f>
        <v>0</v>
      </c>
      <c r="AR99" s="17">
        <f>本体!AT98</f>
        <v>0</v>
      </c>
      <c r="AS99" s="17">
        <f>本体!AU98</f>
        <v>0</v>
      </c>
      <c r="AT99" s="17">
        <f>本体!AV98</f>
        <v>0</v>
      </c>
      <c r="AU99" s="17">
        <f>本体!AW98</f>
        <v>0</v>
      </c>
      <c r="AV99" s="17">
        <f>本体!AX98</f>
        <v>0</v>
      </c>
      <c r="AW99" s="17">
        <f>本体!AY98</f>
        <v>0</v>
      </c>
      <c r="AX99" s="17">
        <f>本体!AZ98</f>
        <v>0</v>
      </c>
      <c r="AY99" s="17">
        <f>本体!BA98</f>
        <v>0</v>
      </c>
      <c r="AZ99" s="17">
        <f>本体!BB98</f>
        <v>0</v>
      </c>
      <c r="BA99" s="17">
        <f>本体!BC98</f>
        <v>0</v>
      </c>
      <c r="BB99" s="17">
        <f>本体!BD98</f>
        <v>0</v>
      </c>
      <c r="BC99" s="17">
        <f>本体!BE98</f>
        <v>0</v>
      </c>
      <c r="BD99" s="17">
        <f>本体!BF98</f>
        <v>0</v>
      </c>
      <c r="BE99" s="17">
        <f>本体!BG98</f>
        <v>0</v>
      </c>
      <c r="BF99" s="17">
        <f>本体!BH98</f>
        <v>0</v>
      </c>
      <c r="BG99" s="17">
        <f>本体!BI98</f>
        <v>0</v>
      </c>
      <c r="BH99" s="17">
        <f>本体!BJ98</f>
        <v>0</v>
      </c>
      <c r="BI99" s="17">
        <f>本体!BK98</f>
        <v>0</v>
      </c>
      <c r="BJ99" s="17">
        <f>本体!BL98</f>
        <v>0</v>
      </c>
      <c r="BK99" s="17">
        <f>本体!BM98</f>
        <v>0</v>
      </c>
      <c r="BL99" s="17">
        <f>本体!BN98</f>
        <v>0</v>
      </c>
      <c r="BM99" s="17">
        <f>本体!CE98</f>
        <v>0</v>
      </c>
      <c r="BN99" s="17">
        <f>本体!CB98</f>
        <v>0</v>
      </c>
      <c r="BO99" s="17">
        <f>本体!CC98</f>
        <v>0</v>
      </c>
      <c r="BP99" s="17">
        <f>本体!CD98</f>
        <v>0</v>
      </c>
      <c r="BQ99" s="17">
        <f>本体!BT98</f>
        <v>0</v>
      </c>
      <c r="BR99" s="17">
        <f>本体!BU98</f>
        <v>0</v>
      </c>
      <c r="BS99" s="17">
        <f>本体!BV98</f>
        <v>0</v>
      </c>
      <c r="BT99" s="17">
        <f>本体!BW98</f>
        <v>0</v>
      </c>
      <c r="BU99" s="17">
        <f>本体!BZ98</f>
        <v>0</v>
      </c>
      <c r="BV99" s="17">
        <f>本体!BS98</f>
        <v>0</v>
      </c>
      <c r="BW99" s="17">
        <f>本体!BO98</f>
        <v>0</v>
      </c>
      <c r="BX99" s="17">
        <f>本体!BP98</f>
        <v>0</v>
      </c>
      <c r="BY99" s="17">
        <f>本体!BQ98</f>
        <v>0</v>
      </c>
      <c r="BZ99" s="17">
        <f>本体!BX98</f>
        <v>0</v>
      </c>
      <c r="CA99" s="17">
        <f>本体!BY98</f>
        <v>0</v>
      </c>
      <c r="CB99" s="17">
        <f>本体!BR98</f>
        <v>0</v>
      </c>
      <c r="CC99" s="17">
        <f>本体!CA98</f>
        <v>0</v>
      </c>
      <c r="CD99" s="17">
        <f>本体!CG98</f>
        <v>0</v>
      </c>
      <c r="CE99" s="17">
        <f>本体!CH98</f>
        <v>0</v>
      </c>
      <c r="CF99" s="30">
        <f>本体!CI98</f>
        <v>0</v>
      </c>
    </row>
    <row r="100" spans="2:84">
      <c r="B100" s="29">
        <f>本体!C99</f>
        <v>0</v>
      </c>
      <c r="C100" s="17">
        <f>本体!D99</f>
        <v>0</v>
      </c>
      <c r="D100" s="17">
        <f>本体!E99</f>
        <v>0</v>
      </c>
      <c r="E100" s="17">
        <f>本体!G99</f>
        <v>0</v>
      </c>
      <c r="F100" s="17">
        <f>本体!H99</f>
        <v>0</v>
      </c>
      <c r="G100" s="17">
        <f>本体!I99</f>
        <v>0</v>
      </c>
      <c r="H100" s="17">
        <f>本体!J99</f>
        <v>0</v>
      </c>
      <c r="I100" s="17">
        <f>本体!K99</f>
        <v>0</v>
      </c>
      <c r="J100" s="17">
        <f>本体!L99</f>
        <v>0</v>
      </c>
      <c r="K100" s="17">
        <f>本体!M99</f>
        <v>0</v>
      </c>
      <c r="L100" s="17">
        <f>本体!N99</f>
        <v>0</v>
      </c>
      <c r="M100" s="17">
        <f>本体!O99</f>
        <v>0</v>
      </c>
      <c r="N100" s="17">
        <f>本体!P99</f>
        <v>0</v>
      </c>
      <c r="O100" s="17">
        <f>本体!Q99</f>
        <v>0</v>
      </c>
      <c r="P100" s="17">
        <f>本体!R99</f>
        <v>0</v>
      </c>
      <c r="Q100" s="17">
        <f>本体!S99</f>
        <v>0</v>
      </c>
      <c r="R100" s="17">
        <f>本体!T99</f>
        <v>0</v>
      </c>
      <c r="S100" s="17">
        <f>本体!U99</f>
        <v>0</v>
      </c>
      <c r="T100" s="17">
        <f>本体!V99</f>
        <v>0</v>
      </c>
      <c r="U100" s="17">
        <f>本体!W99</f>
        <v>0</v>
      </c>
      <c r="V100" s="17">
        <f>本体!X99</f>
        <v>0</v>
      </c>
      <c r="W100" s="17">
        <f>本体!Y99</f>
        <v>0</v>
      </c>
      <c r="X100" s="17">
        <f>本体!Z99</f>
        <v>0</v>
      </c>
      <c r="Y100" s="17">
        <f>本体!AA99</f>
        <v>0</v>
      </c>
      <c r="Z100" s="17">
        <f>本体!AB99</f>
        <v>0</v>
      </c>
      <c r="AA100" s="17">
        <f>本体!AC99</f>
        <v>0</v>
      </c>
      <c r="AB100" s="17">
        <f>本体!AD99</f>
        <v>0</v>
      </c>
      <c r="AC100" s="17">
        <f>本体!AE99</f>
        <v>0</v>
      </c>
      <c r="AD100" s="17">
        <f>本体!AF99</f>
        <v>0</v>
      </c>
      <c r="AE100" s="17">
        <f>本体!AG99</f>
        <v>0</v>
      </c>
      <c r="AF100" s="17">
        <f>本体!AH99</f>
        <v>0</v>
      </c>
      <c r="AG100" s="17">
        <f>本体!AI99</f>
        <v>0</v>
      </c>
      <c r="AH100" s="17">
        <f>本体!AJ99</f>
        <v>0</v>
      </c>
      <c r="AI100" s="17">
        <f>本体!AK99</f>
        <v>0</v>
      </c>
      <c r="AJ100" s="17">
        <f>本体!AL99</f>
        <v>0</v>
      </c>
      <c r="AK100" s="17">
        <f>本体!AM99</f>
        <v>0</v>
      </c>
      <c r="AL100" s="17">
        <f>本体!AN99</f>
        <v>0</v>
      </c>
      <c r="AM100" s="17">
        <f>本体!AO99</f>
        <v>0</v>
      </c>
      <c r="AN100" s="17">
        <f>本体!AP99</f>
        <v>0</v>
      </c>
      <c r="AO100" s="17">
        <f>本体!AQ99</f>
        <v>0</v>
      </c>
      <c r="AP100" s="17">
        <f>本体!AR99</f>
        <v>0</v>
      </c>
      <c r="AQ100" s="17">
        <f>本体!AS99</f>
        <v>0</v>
      </c>
      <c r="AR100" s="17">
        <f>本体!AT99</f>
        <v>0</v>
      </c>
      <c r="AS100" s="17">
        <f>本体!AU99</f>
        <v>0</v>
      </c>
      <c r="AT100" s="17">
        <f>本体!AV99</f>
        <v>0</v>
      </c>
      <c r="AU100" s="17">
        <f>本体!AW99</f>
        <v>0</v>
      </c>
      <c r="AV100" s="17">
        <f>本体!AX99</f>
        <v>0</v>
      </c>
      <c r="AW100" s="17">
        <f>本体!AY99</f>
        <v>0</v>
      </c>
      <c r="AX100" s="17">
        <f>本体!AZ99</f>
        <v>0</v>
      </c>
      <c r="AY100" s="17">
        <f>本体!BA99</f>
        <v>0</v>
      </c>
      <c r="AZ100" s="17">
        <f>本体!BB99</f>
        <v>0</v>
      </c>
      <c r="BA100" s="17">
        <f>本体!BC99</f>
        <v>0</v>
      </c>
      <c r="BB100" s="17">
        <f>本体!BD99</f>
        <v>0</v>
      </c>
      <c r="BC100" s="17">
        <f>本体!BE99</f>
        <v>0</v>
      </c>
      <c r="BD100" s="17">
        <f>本体!BF99</f>
        <v>0</v>
      </c>
      <c r="BE100" s="17">
        <f>本体!BG99</f>
        <v>0</v>
      </c>
      <c r="BF100" s="17">
        <f>本体!BH99</f>
        <v>0</v>
      </c>
      <c r="BG100" s="17">
        <f>本体!BI99</f>
        <v>0</v>
      </c>
      <c r="BH100" s="17">
        <f>本体!BJ99</f>
        <v>0</v>
      </c>
      <c r="BI100" s="17">
        <f>本体!BK99</f>
        <v>0</v>
      </c>
      <c r="BJ100" s="17">
        <f>本体!BL99</f>
        <v>0</v>
      </c>
      <c r="BK100" s="17">
        <f>本体!BM99</f>
        <v>0</v>
      </c>
      <c r="BL100" s="17">
        <f>本体!BN99</f>
        <v>0</v>
      </c>
      <c r="BM100" s="17">
        <f>本体!CE99</f>
        <v>0</v>
      </c>
      <c r="BN100" s="17">
        <f>本体!CB99</f>
        <v>0</v>
      </c>
      <c r="BO100" s="17">
        <f>本体!CC99</f>
        <v>0</v>
      </c>
      <c r="BP100" s="17">
        <f>本体!CD99</f>
        <v>0</v>
      </c>
      <c r="BQ100" s="17">
        <f>本体!BT99</f>
        <v>0</v>
      </c>
      <c r="BR100" s="17">
        <f>本体!BU99</f>
        <v>0</v>
      </c>
      <c r="BS100" s="17">
        <f>本体!BV99</f>
        <v>0</v>
      </c>
      <c r="BT100" s="17">
        <f>本体!BW99</f>
        <v>0</v>
      </c>
      <c r="BU100" s="17">
        <f>本体!BZ99</f>
        <v>0</v>
      </c>
      <c r="BV100" s="17">
        <f>本体!BS99</f>
        <v>0</v>
      </c>
      <c r="BW100" s="17">
        <f>本体!BO99</f>
        <v>0</v>
      </c>
      <c r="BX100" s="17">
        <f>本体!BP99</f>
        <v>0</v>
      </c>
      <c r="BY100" s="17">
        <f>本体!BQ99</f>
        <v>0</v>
      </c>
      <c r="BZ100" s="17">
        <f>本体!BX99</f>
        <v>0</v>
      </c>
      <c r="CA100" s="17">
        <f>本体!BY99</f>
        <v>0</v>
      </c>
      <c r="CB100" s="17">
        <f>本体!BR99</f>
        <v>0</v>
      </c>
      <c r="CC100" s="17">
        <f>本体!CA99</f>
        <v>0</v>
      </c>
      <c r="CD100" s="17">
        <f>本体!CG99</f>
        <v>0</v>
      </c>
      <c r="CE100" s="17">
        <f>本体!CH99</f>
        <v>0</v>
      </c>
      <c r="CF100" s="30">
        <f>本体!CI99</f>
        <v>0</v>
      </c>
    </row>
    <row r="101" spans="2:84">
      <c r="B101" s="29">
        <f>本体!C100</f>
        <v>0</v>
      </c>
      <c r="C101" s="17">
        <f>本体!D100</f>
        <v>0</v>
      </c>
      <c r="D101" s="17">
        <f>本体!E100</f>
        <v>0</v>
      </c>
      <c r="E101" s="17">
        <f>本体!G100</f>
        <v>0</v>
      </c>
      <c r="F101" s="17">
        <f>本体!H100</f>
        <v>0</v>
      </c>
      <c r="G101" s="17">
        <f>本体!I100</f>
        <v>0</v>
      </c>
      <c r="H101" s="17">
        <f>本体!J100</f>
        <v>0</v>
      </c>
      <c r="I101" s="17">
        <f>本体!K100</f>
        <v>0</v>
      </c>
      <c r="J101" s="17">
        <f>本体!L100</f>
        <v>0</v>
      </c>
      <c r="K101" s="17">
        <f>本体!M100</f>
        <v>0</v>
      </c>
      <c r="L101" s="17">
        <f>本体!N100</f>
        <v>0</v>
      </c>
      <c r="M101" s="17">
        <f>本体!O100</f>
        <v>0</v>
      </c>
      <c r="N101" s="17">
        <f>本体!P100</f>
        <v>0</v>
      </c>
      <c r="O101" s="17">
        <f>本体!Q100</f>
        <v>0</v>
      </c>
      <c r="P101" s="17">
        <f>本体!R100</f>
        <v>0</v>
      </c>
      <c r="Q101" s="17">
        <f>本体!S100</f>
        <v>0</v>
      </c>
      <c r="R101" s="17">
        <f>本体!T100</f>
        <v>0</v>
      </c>
      <c r="S101" s="17">
        <f>本体!U100</f>
        <v>0</v>
      </c>
      <c r="T101" s="17">
        <f>本体!V100</f>
        <v>0</v>
      </c>
      <c r="U101" s="17">
        <f>本体!W100</f>
        <v>0</v>
      </c>
      <c r="V101" s="17">
        <f>本体!X100</f>
        <v>0</v>
      </c>
      <c r="W101" s="17">
        <f>本体!Y100</f>
        <v>0</v>
      </c>
      <c r="X101" s="17">
        <f>本体!Z100</f>
        <v>0</v>
      </c>
      <c r="Y101" s="17">
        <f>本体!AA100</f>
        <v>0</v>
      </c>
      <c r="Z101" s="17">
        <f>本体!AB100</f>
        <v>0</v>
      </c>
      <c r="AA101" s="17">
        <f>本体!AC100</f>
        <v>0</v>
      </c>
      <c r="AB101" s="17">
        <f>本体!AD100</f>
        <v>0</v>
      </c>
      <c r="AC101" s="17">
        <f>本体!AE100</f>
        <v>0</v>
      </c>
      <c r="AD101" s="17">
        <f>本体!AF100</f>
        <v>0</v>
      </c>
      <c r="AE101" s="17">
        <f>本体!AG100</f>
        <v>0</v>
      </c>
      <c r="AF101" s="17">
        <f>本体!AH100</f>
        <v>0</v>
      </c>
      <c r="AG101" s="17">
        <f>本体!AI100</f>
        <v>0</v>
      </c>
      <c r="AH101" s="17">
        <f>本体!AJ100</f>
        <v>0</v>
      </c>
      <c r="AI101" s="17">
        <f>本体!AK100</f>
        <v>0</v>
      </c>
      <c r="AJ101" s="17">
        <f>本体!AL100</f>
        <v>0</v>
      </c>
      <c r="AK101" s="17">
        <f>本体!AM100</f>
        <v>0</v>
      </c>
      <c r="AL101" s="17">
        <f>本体!AN100</f>
        <v>0</v>
      </c>
      <c r="AM101" s="17">
        <f>本体!AO100</f>
        <v>0</v>
      </c>
      <c r="AN101" s="17">
        <f>本体!AP100</f>
        <v>0</v>
      </c>
      <c r="AO101" s="17">
        <f>本体!AQ100</f>
        <v>0</v>
      </c>
      <c r="AP101" s="17">
        <f>本体!AR100</f>
        <v>0</v>
      </c>
      <c r="AQ101" s="17">
        <f>本体!AS100</f>
        <v>0</v>
      </c>
      <c r="AR101" s="17">
        <f>本体!AT100</f>
        <v>0</v>
      </c>
      <c r="AS101" s="17">
        <f>本体!AU100</f>
        <v>0</v>
      </c>
      <c r="AT101" s="17">
        <f>本体!AV100</f>
        <v>0</v>
      </c>
      <c r="AU101" s="17">
        <f>本体!AW100</f>
        <v>0</v>
      </c>
      <c r="AV101" s="17">
        <f>本体!AX100</f>
        <v>0</v>
      </c>
      <c r="AW101" s="17">
        <f>本体!AY100</f>
        <v>0</v>
      </c>
      <c r="AX101" s="17">
        <f>本体!AZ100</f>
        <v>0</v>
      </c>
      <c r="AY101" s="17">
        <f>本体!BA100</f>
        <v>0</v>
      </c>
      <c r="AZ101" s="17">
        <f>本体!BB100</f>
        <v>0</v>
      </c>
      <c r="BA101" s="17">
        <f>本体!BC100</f>
        <v>0</v>
      </c>
      <c r="BB101" s="17">
        <f>本体!BD100</f>
        <v>0</v>
      </c>
      <c r="BC101" s="17">
        <f>本体!BE100</f>
        <v>0</v>
      </c>
      <c r="BD101" s="17">
        <f>本体!BF100</f>
        <v>0</v>
      </c>
      <c r="BE101" s="17">
        <f>本体!BG100</f>
        <v>0</v>
      </c>
      <c r="BF101" s="17">
        <f>本体!BH100</f>
        <v>0</v>
      </c>
      <c r="BG101" s="17">
        <f>本体!BI100</f>
        <v>0</v>
      </c>
      <c r="BH101" s="17">
        <f>本体!BJ100</f>
        <v>0</v>
      </c>
      <c r="BI101" s="17">
        <f>本体!BK100</f>
        <v>0</v>
      </c>
      <c r="BJ101" s="17">
        <f>本体!BL100</f>
        <v>0</v>
      </c>
      <c r="BK101" s="17">
        <f>本体!BM100</f>
        <v>0</v>
      </c>
      <c r="BL101" s="17">
        <f>本体!BN100</f>
        <v>0</v>
      </c>
      <c r="BM101" s="17">
        <f>本体!CE100</f>
        <v>0</v>
      </c>
      <c r="BN101" s="17">
        <f>本体!CB100</f>
        <v>0</v>
      </c>
      <c r="BO101" s="17">
        <f>本体!CC100</f>
        <v>0</v>
      </c>
      <c r="BP101" s="17">
        <f>本体!CD100</f>
        <v>0</v>
      </c>
      <c r="BQ101" s="17">
        <f>本体!BT100</f>
        <v>0</v>
      </c>
      <c r="BR101" s="17">
        <f>本体!BU100</f>
        <v>0</v>
      </c>
      <c r="BS101" s="17">
        <f>本体!BV100</f>
        <v>0</v>
      </c>
      <c r="BT101" s="17">
        <f>本体!BW100</f>
        <v>0</v>
      </c>
      <c r="BU101" s="17">
        <f>本体!BZ100</f>
        <v>0</v>
      </c>
      <c r="BV101" s="17">
        <f>本体!BS100</f>
        <v>0</v>
      </c>
      <c r="BW101" s="17">
        <f>本体!BO100</f>
        <v>0</v>
      </c>
      <c r="BX101" s="17">
        <f>本体!BP100</f>
        <v>0</v>
      </c>
      <c r="BY101" s="17">
        <f>本体!BQ100</f>
        <v>0</v>
      </c>
      <c r="BZ101" s="17">
        <f>本体!BX100</f>
        <v>0</v>
      </c>
      <c r="CA101" s="17">
        <f>本体!BY100</f>
        <v>0</v>
      </c>
      <c r="CB101" s="17">
        <f>本体!BR100</f>
        <v>0</v>
      </c>
      <c r="CC101" s="17">
        <f>本体!CA100</f>
        <v>0</v>
      </c>
      <c r="CD101" s="17">
        <f>本体!CG100</f>
        <v>0</v>
      </c>
      <c r="CE101" s="17">
        <f>本体!CH100</f>
        <v>0</v>
      </c>
      <c r="CF101" s="30">
        <f>本体!CI100</f>
        <v>0</v>
      </c>
    </row>
    <row r="102" spans="2:84">
      <c r="B102" s="29">
        <f>本体!C101</f>
        <v>0</v>
      </c>
      <c r="C102" s="17">
        <f>本体!D101</f>
        <v>0</v>
      </c>
      <c r="D102" s="17">
        <f>本体!E101</f>
        <v>0</v>
      </c>
      <c r="E102" s="17">
        <f>本体!G101</f>
        <v>0</v>
      </c>
      <c r="F102" s="17">
        <f>本体!H101</f>
        <v>0</v>
      </c>
      <c r="G102" s="17">
        <f>本体!I101</f>
        <v>0</v>
      </c>
      <c r="H102" s="17">
        <f>本体!J101</f>
        <v>0</v>
      </c>
      <c r="I102" s="17">
        <f>本体!K101</f>
        <v>0</v>
      </c>
      <c r="J102" s="17">
        <f>本体!L101</f>
        <v>0</v>
      </c>
      <c r="K102" s="17">
        <f>本体!M101</f>
        <v>0</v>
      </c>
      <c r="L102" s="17">
        <f>本体!N101</f>
        <v>0</v>
      </c>
      <c r="M102" s="17">
        <f>本体!O101</f>
        <v>0</v>
      </c>
      <c r="N102" s="17">
        <f>本体!P101</f>
        <v>0</v>
      </c>
      <c r="O102" s="17">
        <f>本体!Q101</f>
        <v>0</v>
      </c>
      <c r="P102" s="17">
        <f>本体!R101</f>
        <v>0</v>
      </c>
      <c r="Q102" s="17">
        <f>本体!S101</f>
        <v>0</v>
      </c>
      <c r="R102" s="17">
        <f>本体!T101</f>
        <v>0</v>
      </c>
      <c r="S102" s="17">
        <f>本体!U101</f>
        <v>0</v>
      </c>
      <c r="T102" s="17">
        <f>本体!V101</f>
        <v>0</v>
      </c>
      <c r="U102" s="17">
        <f>本体!W101</f>
        <v>0</v>
      </c>
      <c r="V102" s="17">
        <f>本体!X101</f>
        <v>0</v>
      </c>
      <c r="W102" s="17">
        <f>本体!Y101</f>
        <v>0</v>
      </c>
      <c r="X102" s="17">
        <f>本体!Z101</f>
        <v>0</v>
      </c>
      <c r="Y102" s="17">
        <f>本体!AA101</f>
        <v>0</v>
      </c>
      <c r="Z102" s="17">
        <f>本体!AB101</f>
        <v>0</v>
      </c>
      <c r="AA102" s="17">
        <f>本体!AC101</f>
        <v>0</v>
      </c>
      <c r="AB102" s="17">
        <f>本体!AD101</f>
        <v>0</v>
      </c>
      <c r="AC102" s="17">
        <f>本体!AE101</f>
        <v>0</v>
      </c>
      <c r="AD102" s="17">
        <f>本体!AF101</f>
        <v>0</v>
      </c>
      <c r="AE102" s="17">
        <f>本体!AG101</f>
        <v>0</v>
      </c>
      <c r="AF102" s="17">
        <f>本体!AH101</f>
        <v>0</v>
      </c>
      <c r="AG102" s="17">
        <f>本体!AI101</f>
        <v>0</v>
      </c>
      <c r="AH102" s="17">
        <f>本体!AJ101</f>
        <v>0</v>
      </c>
      <c r="AI102" s="17">
        <f>本体!AK101</f>
        <v>0</v>
      </c>
      <c r="AJ102" s="17">
        <f>本体!AL101</f>
        <v>0</v>
      </c>
      <c r="AK102" s="17">
        <f>本体!AM101</f>
        <v>0</v>
      </c>
      <c r="AL102" s="17">
        <f>本体!AN101</f>
        <v>0</v>
      </c>
      <c r="AM102" s="17">
        <f>本体!AO101</f>
        <v>0</v>
      </c>
      <c r="AN102" s="17">
        <f>本体!AP101</f>
        <v>0</v>
      </c>
      <c r="AO102" s="17">
        <f>本体!AQ101</f>
        <v>0</v>
      </c>
      <c r="AP102" s="17">
        <f>本体!AR101</f>
        <v>0</v>
      </c>
      <c r="AQ102" s="17">
        <f>本体!AS101</f>
        <v>0</v>
      </c>
      <c r="AR102" s="17">
        <f>本体!AT101</f>
        <v>0</v>
      </c>
      <c r="AS102" s="17">
        <f>本体!AU101</f>
        <v>0</v>
      </c>
      <c r="AT102" s="17">
        <f>本体!AV101</f>
        <v>0</v>
      </c>
      <c r="AU102" s="17">
        <f>本体!AW101</f>
        <v>0</v>
      </c>
      <c r="AV102" s="17">
        <f>本体!AX101</f>
        <v>0</v>
      </c>
      <c r="AW102" s="17">
        <f>本体!AY101</f>
        <v>0</v>
      </c>
      <c r="AX102" s="17">
        <f>本体!AZ101</f>
        <v>0</v>
      </c>
      <c r="AY102" s="17">
        <f>本体!BA101</f>
        <v>0</v>
      </c>
      <c r="AZ102" s="17">
        <f>本体!BB101</f>
        <v>0</v>
      </c>
      <c r="BA102" s="17">
        <f>本体!BC101</f>
        <v>0</v>
      </c>
      <c r="BB102" s="17">
        <f>本体!BD101</f>
        <v>0</v>
      </c>
      <c r="BC102" s="17">
        <f>本体!BE101</f>
        <v>0</v>
      </c>
      <c r="BD102" s="17">
        <f>本体!BF101</f>
        <v>0</v>
      </c>
      <c r="BE102" s="17">
        <f>本体!BG101</f>
        <v>0</v>
      </c>
      <c r="BF102" s="17">
        <f>本体!BH101</f>
        <v>0</v>
      </c>
      <c r="BG102" s="17">
        <f>本体!BI101</f>
        <v>0</v>
      </c>
      <c r="BH102" s="17">
        <f>本体!BJ101</f>
        <v>0</v>
      </c>
      <c r="BI102" s="17">
        <f>本体!BK101</f>
        <v>0</v>
      </c>
      <c r="BJ102" s="17">
        <f>本体!BL101</f>
        <v>0</v>
      </c>
      <c r="BK102" s="17">
        <f>本体!BM101</f>
        <v>0</v>
      </c>
      <c r="BL102" s="17">
        <f>本体!BN101</f>
        <v>0</v>
      </c>
      <c r="BM102" s="17">
        <f>本体!CE101</f>
        <v>0</v>
      </c>
      <c r="BN102" s="17">
        <f>本体!CB101</f>
        <v>0</v>
      </c>
      <c r="BO102" s="17">
        <f>本体!CC101</f>
        <v>0</v>
      </c>
      <c r="BP102" s="17">
        <f>本体!CD101</f>
        <v>0</v>
      </c>
      <c r="BQ102" s="17">
        <f>本体!BT101</f>
        <v>0</v>
      </c>
      <c r="BR102" s="17">
        <f>本体!BU101</f>
        <v>0</v>
      </c>
      <c r="BS102" s="17">
        <f>本体!BV101</f>
        <v>0</v>
      </c>
      <c r="BT102" s="17">
        <f>本体!BW101</f>
        <v>0</v>
      </c>
      <c r="BU102" s="17">
        <f>本体!BZ101</f>
        <v>0</v>
      </c>
      <c r="BV102" s="17">
        <f>本体!BS101</f>
        <v>0</v>
      </c>
      <c r="BW102" s="17">
        <f>本体!BO101</f>
        <v>0</v>
      </c>
      <c r="BX102" s="17">
        <f>本体!BP101</f>
        <v>0</v>
      </c>
      <c r="BY102" s="17">
        <f>本体!BQ101</f>
        <v>0</v>
      </c>
      <c r="BZ102" s="17">
        <f>本体!BX101</f>
        <v>0</v>
      </c>
      <c r="CA102" s="17">
        <f>本体!BY101</f>
        <v>0</v>
      </c>
      <c r="CB102" s="17">
        <f>本体!BR101</f>
        <v>0</v>
      </c>
      <c r="CC102" s="17">
        <f>本体!CA101</f>
        <v>0</v>
      </c>
      <c r="CD102" s="17">
        <f>本体!CG101</f>
        <v>0</v>
      </c>
      <c r="CE102" s="17">
        <f>本体!CH101</f>
        <v>0</v>
      </c>
      <c r="CF102" s="30">
        <f>本体!CI101</f>
        <v>0</v>
      </c>
    </row>
    <row r="103" spans="2:84">
      <c r="B103" s="29">
        <f>本体!C102</f>
        <v>0</v>
      </c>
      <c r="C103" s="17">
        <f>本体!D102</f>
        <v>0</v>
      </c>
      <c r="D103" s="17">
        <f>本体!E102</f>
        <v>0</v>
      </c>
      <c r="E103" s="17">
        <f>本体!G102</f>
        <v>0</v>
      </c>
      <c r="F103" s="17">
        <f>本体!H102</f>
        <v>0</v>
      </c>
      <c r="G103" s="17">
        <f>本体!I102</f>
        <v>0</v>
      </c>
      <c r="H103" s="17">
        <f>本体!J102</f>
        <v>0</v>
      </c>
      <c r="I103" s="17">
        <f>本体!K102</f>
        <v>0</v>
      </c>
      <c r="J103" s="17">
        <f>本体!L102</f>
        <v>0</v>
      </c>
      <c r="K103" s="17">
        <f>本体!M102</f>
        <v>0</v>
      </c>
      <c r="L103" s="17">
        <f>本体!N102</f>
        <v>0</v>
      </c>
      <c r="M103" s="17">
        <f>本体!O102</f>
        <v>0</v>
      </c>
      <c r="N103" s="17">
        <f>本体!P102</f>
        <v>0</v>
      </c>
      <c r="O103" s="17">
        <f>本体!Q102</f>
        <v>0</v>
      </c>
      <c r="P103" s="17">
        <f>本体!R102</f>
        <v>0</v>
      </c>
      <c r="Q103" s="17">
        <f>本体!S102</f>
        <v>0</v>
      </c>
      <c r="R103" s="17">
        <f>本体!T102</f>
        <v>0</v>
      </c>
      <c r="S103" s="17">
        <f>本体!U102</f>
        <v>0</v>
      </c>
      <c r="T103" s="17">
        <f>本体!V102</f>
        <v>0</v>
      </c>
      <c r="U103" s="17">
        <f>本体!W102</f>
        <v>0</v>
      </c>
      <c r="V103" s="17">
        <f>本体!X102</f>
        <v>0</v>
      </c>
      <c r="W103" s="17">
        <f>本体!Y102</f>
        <v>0</v>
      </c>
      <c r="X103" s="17">
        <f>本体!Z102</f>
        <v>0</v>
      </c>
      <c r="Y103" s="17">
        <f>本体!AA102</f>
        <v>0</v>
      </c>
      <c r="Z103" s="17">
        <f>本体!AB102</f>
        <v>0</v>
      </c>
      <c r="AA103" s="17">
        <f>本体!AC102</f>
        <v>0</v>
      </c>
      <c r="AB103" s="17">
        <f>本体!AD102</f>
        <v>0</v>
      </c>
      <c r="AC103" s="17">
        <f>本体!AE102</f>
        <v>0</v>
      </c>
      <c r="AD103" s="17">
        <f>本体!AF102</f>
        <v>0</v>
      </c>
      <c r="AE103" s="17">
        <f>本体!AG102</f>
        <v>0</v>
      </c>
      <c r="AF103" s="17">
        <f>本体!AH102</f>
        <v>0</v>
      </c>
      <c r="AG103" s="17">
        <f>本体!AI102</f>
        <v>0</v>
      </c>
      <c r="AH103" s="17">
        <f>本体!AJ102</f>
        <v>0</v>
      </c>
      <c r="AI103" s="17">
        <f>本体!AK102</f>
        <v>0</v>
      </c>
      <c r="AJ103" s="17">
        <f>本体!AL102</f>
        <v>0</v>
      </c>
      <c r="AK103" s="17">
        <f>本体!AM102</f>
        <v>0</v>
      </c>
      <c r="AL103" s="17">
        <f>本体!AN102</f>
        <v>0</v>
      </c>
      <c r="AM103" s="17">
        <f>本体!AO102</f>
        <v>0</v>
      </c>
      <c r="AN103" s="17">
        <f>本体!AP102</f>
        <v>0</v>
      </c>
      <c r="AO103" s="17">
        <f>本体!AQ102</f>
        <v>0</v>
      </c>
      <c r="AP103" s="17">
        <f>本体!AR102</f>
        <v>0</v>
      </c>
      <c r="AQ103" s="17">
        <f>本体!AS102</f>
        <v>0</v>
      </c>
      <c r="AR103" s="17">
        <f>本体!AT102</f>
        <v>0</v>
      </c>
      <c r="AS103" s="17">
        <f>本体!AU102</f>
        <v>0</v>
      </c>
      <c r="AT103" s="17">
        <f>本体!AV102</f>
        <v>0</v>
      </c>
      <c r="AU103" s="17">
        <f>本体!AW102</f>
        <v>0</v>
      </c>
      <c r="AV103" s="17">
        <f>本体!AX102</f>
        <v>0</v>
      </c>
      <c r="AW103" s="17">
        <f>本体!AY102</f>
        <v>0</v>
      </c>
      <c r="AX103" s="17">
        <f>本体!AZ102</f>
        <v>0</v>
      </c>
      <c r="AY103" s="17">
        <f>本体!BA102</f>
        <v>0</v>
      </c>
      <c r="AZ103" s="17">
        <f>本体!BB102</f>
        <v>0</v>
      </c>
      <c r="BA103" s="17">
        <f>本体!BC102</f>
        <v>0</v>
      </c>
      <c r="BB103" s="17">
        <f>本体!BD102</f>
        <v>0</v>
      </c>
      <c r="BC103" s="17">
        <f>本体!BE102</f>
        <v>0</v>
      </c>
      <c r="BD103" s="17">
        <f>本体!BF102</f>
        <v>0</v>
      </c>
      <c r="BE103" s="17">
        <f>本体!BG102</f>
        <v>0</v>
      </c>
      <c r="BF103" s="17">
        <f>本体!BH102</f>
        <v>0</v>
      </c>
      <c r="BG103" s="17">
        <f>本体!BI102</f>
        <v>0</v>
      </c>
      <c r="BH103" s="17">
        <f>本体!BJ102</f>
        <v>0</v>
      </c>
      <c r="BI103" s="17">
        <f>本体!BK102</f>
        <v>0</v>
      </c>
      <c r="BJ103" s="17">
        <f>本体!BL102</f>
        <v>0</v>
      </c>
      <c r="BK103" s="17">
        <f>本体!BM102</f>
        <v>0</v>
      </c>
      <c r="BL103" s="17">
        <f>本体!BN102</f>
        <v>0</v>
      </c>
      <c r="BM103" s="17">
        <f>本体!CE102</f>
        <v>0</v>
      </c>
      <c r="BN103" s="17">
        <f>本体!CB102</f>
        <v>0</v>
      </c>
      <c r="BO103" s="17">
        <f>本体!CC102</f>
        <v>0</v>
      </c>
      <c r="BP103" s="17">
        <f>本体!CD102</f>
        <v>0</v>
      </c>
      <c r="BQ103" s="17">
        <f>本体!BT102</f>
        <v>0</v>
      </c>
      <c r="BR103" s="17">
        <f>本体!BU102</f>
        <v>0</v>
      </c>
      <c r="BS103" s="17">
        <f>本体!BV102</f>
        <v>0</v>
      </c>
      <c r="BT103" s="17">
        <f>本体!BW102</f>
        <v>0</v>
      </c>
      <c r="BU103" s="17">
        <f>本体!BZ102</f>
        <v>0</v>
      </c>
      <c r="BV103" s="17">
        <f>本体!BS102</f>
        <v>0</v>
      </c>
      <c r="BW103" s="17">
        <f>本体!BO102</f>
        <v>0</v>
      </c>
      <c r="BX103" s="17">
        <f>本体!BP102</f>
        <v>0</v>
      </c>
      <c r="BY103" s="17">
        <f>本体!BQ102</f>
        <v>0</v>
      </c>
      <c r="BZ103" s="17">
        <f>本体!BX102</f>
        <v>0</v>
      </c>
      <c r="CA103" s="17">
        <f>本体!BY102</f>
        <v>0</v>
      </c>
      <c r="CB103" s="17">
        <f>本体!BR102</f>
        <v>0</v>
      </c>
      <c r="CC103" s="17">
        <f>本体!CA102</f>
        <v>0</v>
      </c>
      <c r="CD103" s="17">
        <f>本体!CG102</f>
        <v>0</v>
      </c>
      <c r="CE103" s="17">
        <f>本体!CH102</f>
        <v>0</v>
      </c>
      <c r="CF103" s="30">
        <f>本体!CI102</f>
        <v>0</v>
      </c>
    </row>
    <row r="104" spans="2:84">
      <c r="B104" s="29">
        <f>本体!C103</f>
        <v>0</v>
      </c>
      <c r="C104" s="17">
        <f>本体!D103</f>
        <v>0</v>
      </c>
      <c r="D104" s="17">
        <f>本体!E103</f>
        <v>0</v>
      </c>
      <c r="E104" s="17">
        <f>本体!G103</f>
        <v>0</v>
      </c>
      <c r="F104" s="17">
        <f>本体!H103</f>
        <v>0</v>
      </c>
      <c r="G104" s="17">
        <f>本体!I103</f>
        <v>0</v>
      </c>
      <c r="H104" s="17">
        <f>本体!J103</f>
        <v>0</v>
      </c>
      <c r="I104" s="17">
        <f>本体!K103</f>
        <v>0</v>
      </c>
      <c r="J104" s="17">
        <f>本体!L103</f>
        <v>0</v>
      </c>
      <c r="K104" s="17">
        <f>本体!M103</f>
        <v>0</v>
      </c>
      <c r="L104" s="17">
        <f>本体!N103</f>
        <v>0</v>
      </c>
      <c r="M104" s="17">
        <f>本体!O103</f>
        <v>0</v>
      </c>
      <c r="N104" s="17">
        <f>本体!P103</f>
        <v>0</v>
      </c>
      <c r="O104" s="17">
        <f>本体!Q103</f>
        <v>0</v>
      </c>
      <c r="P104" s="17">
        <f>本体!R103</f>
        <v>0</v>
      </c>
      <c r="Q104" s="17">
        <f>本体!S103</f>
        <v>0</v>
      </c>
      <c r="R104" s="17">
        <f>本体!T103</f>
        <v>0</v>
      </c>
      <c r="S104" s="17">
        <f>本体!U103</f>
        <v>0</v>
      </c>
      <c r="T104" s="17">
        <f>本体!V103</f>
        <v>0</v>
      </c>
      <c r="U104" s="17">
        <f>本体!W103</f>
        <v>0</v>
      </c>
      <c r="V104" s="17">
        <f>本体!X103</f>
        <v>0</v>
      </c>
      <c r="W104" s="17">
        <f>本体!Y103</f>
        <v>0</v>
      </c>
      <c r="X104" s="17">
        <f>本体!Z103</f>
        <v>0</v>
      </c>
      <c r="Y104" s="17">
        <f>本体!AA103</f>
        <v>0</v>
      </c>
      <c r="Z104" s="17">
        <f>本体!AB103</f>
        <v>0</v>
      </c>
      <c r="AA104" s="17">
        <f>本体!AC103</f>
        <v>0</v>
      </c>
      <c r="AB104" s="17">
        <f>本体!AD103</f>
        <v>0</v>
      </c>
      <c r="AC104" s="17">
        <f>本体!AE103</f>
        <v>0</v>
      </c>
      <c r="AD104" s="17">
        <f>本体!AF103</f>
        <v>0</v>
      </c>
      <c r="AE104" s="17">
        <f>本体!AG103</f>
        <v>0</v>
      </c>
      <c r="AF104" s="17">
        <f>本体!AH103</f>
        <v>0</v>
      </c>
      <c r="AG104" s="17">
        <f>本体!AI103</f>
        <v>0</v>
      </c>
      <c r="AH104" s="17">
        <f>本体!AJ103</f>
        <v>0</v>
      </c>
      <c r="AI104" s="17">
        <f>本体!AK103</f>
        <v>0</v>
      </c>
      <c r="AJ104" s="17">
        <f>本体!AL103</f>
        <v>0</v>
      </c>
      <c r="AK104" s="17">
        <f>本体!AM103</f>
        <v>0</v>
      </c>
      <c r="AL104" s="17">
        <f>本体!AN103</f>
        <v>0</v>
      </c>
      <c r="AM104" s="17">
        <f>本体!AO103</f>
        <v>0</v>
      </c>
      <c r="AN104" s="17">
        <f>本体!AP103</f>
        <v>0</v>
      </c>
      <c r="AO104" s="17">
        <f>本体!AQ103</f>
        <v>0</v>
      </c>
      <c r="AP104" s="17">
        <f>本体!AR103</f>
        <v>0</v>
      </c>
      <c r="AQ104" s="17">
        <f>本体!AS103</f>
        <v>0</v>
      </c>
      <c r="AR104" s="17">
        <f>本体!AT103</f>
        <v>0</v>
      </c>
      <c r="AS104" s="17">
        <f>本体!AU103</f>
        <v>0</v>
      </c>
      <c r="AT104" s="17">
        <f>本体!AV103</f>
        <v>0</v>
      </c>
      <c r="AU104" s="17">
        <f>本体!AW103</f>
        <v>0</v>
      </c>
      <c r="AV104" s="17">
        <f>本体!AX103</f>
        <v>0</v>
      </c>
      <c r="AW104" s="17">
        <f>本体!AY103</f>
        <v>0</v>
      </c>
      <c r="AX104" s="17">
        <f>本体!AZ103</f>
        <v>0</v>
      </c>
      <c r="AY104" s="17">
        <f>本体!BA103</f>
        <v>0</v>
      </c>
      <c r="AZ104" s="17">
        <f>本体!BB103</f>
        <v>0</v>
      </c>
      <c r="BA104" s="17">
        <f>本体!BC103</f>
        <v>0</v>
      </c>
      <c r="BB104" s="17">
        <f>本体!BD103</f>
        <v>0</v>
      </c>
      <c r="BC104" s="17">
        <f>本体!BE103</f>
        <v>0</v>
      </c>
      <c r="BD104" s="17">
        <f>本体!BF103</f>
        <v>0</v>
      </c>
      <c r="BE104" s="17">
        <f>本体!BG103</f>
        <v>0</v>
      </c>
      <c r="BF104" s="17">
        <f>本体!BH103</f>
        <v>0</v>
      </c>
      <c r="BG104" s="17">
        <f>本体!BI103</f>
        <v>0</v>
      </c>
      <c r="BH104" s="17">
        <f>本体!BJ103</f>
        <v>0</v>
      </c>
      <c r="BI104" s="17">
        <f>本体!BK103</f>
        <v>0</v>
      </c>
      <c r="BJ104" s="17">
        <f>本体!BL103</f>
        <v>0</v>
      </c>
      <c r="BK104" s="17">
        <f>本体!BM103</f>
        <v>0</v>
      </c>
      <c r="BL104" s="17">
        <f>本体!BN103</f>
        <v>0</v>
      </c>
      <c r="BM104" s="17">
        <f>本体!CE103</f>
        <v>0</v>
      </c>
      <c r="BN104" s="17">
        <f>本体!CB103</f>
        <v>0</v>
      </c>
      <c r="BO104" s="17">
        <f>本体!CC103</f>
        <v>0</v>
      </c>
      <c r="BP104" s="17">
        <f>本体!CD103</f>
        <v>0</v>
      </c>
      <c r="BQ104" s="17">
        <f>本体!BT103</f>
        <v>0</v>
      </c>
      <c r="BR104" s="17">
        <f>本体!BU103</f>
        <v>0</v>
      </c>
      <c r="BS104" s="17">
        <f>本体!BV103</f>
        <v>0</v>
      </c>
      <c r="BT104" s="17">
        <f>本体!BW103</f>
        <v>0</v>
      </c>
      <c r="BU104" s="17">
        <f>本体!BZ103</f>
        <v>0</v>
      </c>
      <c r="BV104" s="17">
        <f>本体!BS103</f>
        <v>0</v>
      </c>
      <c r="BW104" s="17">
        <f>本体!BO103</f>
        <v>0</v>
      </c>
      <c r="BX104" s="17">
        <f>本体!BP103</f>
        <v>0</v>
      </c>
      <c r="BY104" s="17">
        <f>本体!BQ103</f>
        <v>0</v>
      </c>
      <c r="BZ104" s="17">
        <f>本体!BX103</f>
        <v>0</v>
      </c>
      <c r="CA104" s="17">
        <f>本体!BY103</f>
        <v>0</v>
      </c>
      <c r="CB104" s="17">
        <f>本体!BR103</f>
        <v>0</v>
      </c>
      <c r="CC104" s="17">
        <f>本体!CA103</f>
        <v>0</v>
      </c>
      <c r="CD104" s="17">
        <f>本体!CG103</f>
        <v>0</v>
      </c>
      <c r="CE104" s="17">
        <f>本体!CH103</f>
        <v>0</v>
      </c>
      <c r="CF104" s="30">
        <f>本体!CI103</f>
        <v>0</v>
      </c>
    </row>
    <row r="105" spans="2:84">
      <c r="B105" s="29">
        <f>本体!C104</f>
        <v>0</v>
      </c>
      <c r="C105" s="17">
        <f>本体!D104</f>
        <v>0</v>
      </c>
      <c r="D105" s="17">
        <f>本体!E104</f>
        <v>0</v>
      </c>
      <c r="E105" s="17">
        <f>本体!G104</f>
        <v>0</v>
      </c>
      <c r="F105" s="17">
        <f>本体!H104</f>
        <v>0</v>
      </c>
      <c r="G105" s="17">
        <f>本体!I104</f>
        <v>0</v>
      </c>
      <c r="H105" s="17">
        <f>本体!J104</f>
        <v>0</v>
      </c>
      <c r="I105" s="17">
        <f>本体!K104</f>
        <v>0</v>
      </c>
      <c r="J105" s="17">
        <f>本体!L104</f>
        <v>0</v>
      </c>
      <c r="K105" s="17">
        <f>本体!M104</f>
        <v>0</v>
      </c>
      <c r="L105" s="17">
        <f>本体!N104</f>
        <v>0</v>
      </c>
      <c r="M105" s="17">
        <f>本体!O104</f>
        <v>0</v>
      </c>
      <c r="N105" s="17">
        <f>本体!P104</f>
        <v>0</v>
      </c>
      <c r="O105" s="17">
        <f>本体!Q104</f>
        <v>0</v>
      </c>
      <c r="P105" s="17">
        <f>本体!R104</f>
        <v>0</v>
      </c>
      <c r="Q105" s="17">
        <f>本体!S104</f>
        <v>0</v>
      </c>
      <c r="R105" s="17">
        <f>本体!T104</f>
        <v>0</v>
      </c>
      <c r="S105" s="17">
        <f>本体!U104</f>
        <v>0</v>
      </c>
      <c r="T105" s="17">
        <f>本体!V104</f>
        <v>0</v>
      </c>
      <c r="U105" s="17">
        <f>本体!W104</f>
        <v>0</v>
      </c>
      <c r="V105" s="17">
        <f>本体!X104</f>
        <v>0</v>
      </c>
      <c r="W105" s="17">
        <f>本体!Y104</f>
        <v>0</v>
      </c>
      <c r="X105" s="17">
        <f>本体!Z104</f>
        <v>0</v>
      </c>
      <c r="Y105" s="17">
        <f>本体!AA104</f>
        <v>0</v>
      </c>
      <c r="Z105" s="17">
        <f>本体!AB104</f>
        <v>0</v>
      </c>
      <c r="AA105" s="17">
        <f>本体!AC104</f>
        <v>0</v>
      </c>
      <c r="AB105" s="17">
        <f>本体!AD104</f>
        <v>0</v>
      </c>
      <c r="AC105" s="17">
        <f>本体!AE104</f>
        <v>0</v>
      </c>
      <c r="AD105" s="17">
        <f>本体!AF104</f>
        <v>0</v>
      </c>
      <c r="AE105" s="17">
        <f>本体!AG104</f>
        <v>0</v>
      </c>
      <c r="AF105" s="17">
        <f>本体!AH104</f>
        <v>0</v>
      </c>
      <c r="AG105" s="17">
        <f>本体!AI104</f>
        <v>0</v>
      </c>
      <c r="AH105" s="17">
        <f>本体!AJ104</f>
        <v>0</v>
      </c>
      <c r="AI105" s="17">
        <f>本体!AK104</f>
        <v>0</v>
      </c>
      <c r="AJ105" s="17">
        <f>本体!AL104</f>
        <v>0</v>
      </c>
      <c r="AK105" s="17">
        <f>本体!AM104</f>
        <v>0</v>
      </c>
      <c r="AL105" s="17">
        <f>本体!AN104</f>
        <v>0</v>
      </c>
      <c r="AM105" s="17">
        <f>本体!AO104</f>
        <v>0</v>
      </c>
      <c r="AN105" s="17">
        <f>本体!AP104</f>
        <v>0</v>
      </c>
      <c r="AO105" s="17">
        <f>本体!AQ104</f>
        <v>0</v>
      </c>
      <c r="AP105" s="17">
        <f>本体!AR104</f>
        <v>0</v>
      </c>
      <c r="AQ105" s="17">
        <f>本体!AS104</f>
        <v>0</v>
      </c>
      <c r="AR105" s="17">
        <f>本体!AT104</f>
        <v>0</v>
      </c>
      <c r="AS105" s="17">
        <f>本体!AU104</f>
        <v>0</v>
      </c>
      <c r="AT105" s="17">
        <f>本体!AV104</f>
        <v>0</v>
      </c>
      <c r="AU105" s="17">
        <f>本体!AW104</f>
        <v>0</v>
      </c>
      <c r="AV105" s="17">
        <f>本体!AX104</f>
        <v>0</v>
      </c>
      <c r="AW105" s="17">
        <f>本体!AY104</f>
        <v>0</v>
      </c>
      <c r="AX105" s="17">
        <f>本体!AZ104</f>
        <v>0</v>
      </c>
      <c r="AY105" s="17">
        <f>本体!BA104</f>
        <v>0</v>
      </c>
      <c r="AZ105" s="17">
        <f>本体!BB104</f>
        <v>0</v>
      </c>
      <c r="BA105" s="17">
        <f>本体!BC104</f>
        <v>0</v>
      </c>
      <c r="BB105" s="17">
        <f>本体!BD104</f>
        <v>0</v>
      </c>
      <c r="BC105" s="17">
        <f>本体!BE104</f>
        <v>0</v>
      </c>
      <c r="BD105" s="17">
        <f>本体!BF104</f>
        <v>0</v>
      </c>
      <c r="BE105" s="17">
        <f>本体!BG104</f>
        <v>0</v>
      </c>
      <c r="BF105" s="17">
        <f>本体!BH104</f>
        <v>0</v>
      </c>
      <c r="BG105" s="17">
        <f>本体!BI104</f>
        <v>0</v>
      </c>
      <c r="BH105" s="17">
        <f>本体!BJ104</f>
        <v>0</v>
      </c>
      <c r="BI105" s="17">
        <f>本体!BK104</f>
        <v>0</v>
      </c>
      <c r="BJ105" s="17">
        <f>本体!BL104</f>
        <v>0</v>
      </c>
      <c r="BK105" s="17">
        <f>本体!BM104</f>
        <v>0</v>
      </c>
      <c r="BL105" s="17">
        <f>本体!BN104</f>
        <v>0</v>
      </c>
      <c r="BM105" s="17">
        <f>本体!CE104</f>
        <v>0</v>
      </c>
      <c r="BN105" s="17">
        <f>本体!CB104</f>
        <v>0</v>
      </c>
      <c r="BO105" s="17">
        <f>本体!CC104</f>
        <v>0</v>
      </c>
      <c r="BP105" s="17">
        <f>本体!CD104</f>
        <v>0</v>
      </c>
      <c r="BQ105" s="17">
        <f>本体!BT104</f>
        <v>0</v>
      </c>
      <c r="BR105" s="17">
        <f>本体!BU104</f>
        <v>0</v>
      </c>
      <c r="BS105" s="17">
        <f>本体!BV104</f>
        <v>0</v>
      </c>
      <c r="BT105" s="17">
        <f>本体!BW104</f>
        <v>0</v>
      </c>
      <c r="BU105" s="17">
        <f>本体!BZ104</f>
        <v>0</v>
      </c>
      <c r="BV105" s="17">
        <f>本体!BS104</f>
        <v>0</v>
      </c>
      <c r="BW105" s="17">
        <f>本体!BO104</f>
        <v>0</v>
      </c>
      <c r="BX105" s="17">
        <f>本体!BP104</f>
        <v>0</v>
      </c>
      <c r="BY105" s="17">
        <f>本体!BQ104</f>
        <v>0</v>
      </c>
      <c r="BZ105" s="17">
        <f>本体!BX104</f>
        <v>0</v>
      </c>
      <c r="CA105" s="17">
        <f>本体!BY104</f>
        <v>0</v>
      </c>
      <c r="CB105" s="17">
        <f>本体!BR104</f>
        <v>0</v>
      </c>
      <c r="CC105" s="17">
        <f>本体!CA104</f>
        <v>0</v>
      </c>
      <c r="CD105" s="17">
        <f>本体!CG104</f>
        <v>0</v>
      </c>
      <c r="CE105" s="17">
        <f>本体!CH104</f>
        <v>0</v>
      </c>
      <c r="CF105" s="30">
        <f>本体!CI104</f>
        <v>0</v>
      </c>
    </row>
    <row r="106" spans="2:84">
      <c r="B106" s="29">
        <f>本体!C105</f>
        <v>0</v>
      </c>
      <c r="C106" s="17">
        <f>本体!D105</f>
        <v>0</v>
      </c>
      <c r="D106" s="17">
        <f>本体!E105</f>
        <v>0</v>
      </c>
      <c r="E106" s="17">
        <f>本体!G105</f>
        <v>0</v>
      </c>
      <c r="F106" s="17">
        <f>本体!H105</f>
        <v>0</v>
      </c>
      <c r="G106" s="17">
        <f>本体!I105</f>
        <v>0</v>
      </c>
      <c r="H106" s="17">
        <f>本体!J105</f>
        <v>0</v>
      </c>
      <c r="I106" s="17">
        <f>本体!K105</f>
        <v>0</v>
      </c>
      <c r="J106" s="17">
        <f>本体!L105</f>
        <v>0</v>
      </c>
      <c r="K106" s="17">
        <f>本体!M105</f>
        <v>0</v>
      </c>
      <c r="L106" s="17">
        <f>本体!N105</f>
        <v>0</v>
      </c>
      <c r="M106" s="17">
        <f>本体!O105</f>
        <v>0</v>
      </c>
      <c r="N106" s="17">
        <f>本体!P105</f>
        <v>0</v>
      </c>
      <c r="O106" s="17">
        <f>本体!Q105</f>
        <v>0</v>
      </c>
      <c r="P106" s="17">
        <f>本体!R105</f>
        <v>0</v>
      </c>
      <c r="Q106" s="17">
        <f>本体!S105</f>
        <v>0</v>
      </c>
      <c r="R106" s="17">
        <f>本体!T105</f>
        <v>0</v>
      </c>
      <c r="S106" s="17">
        <f>本体!U105</f>
        <v>0</v>
      </c>
      <c r="T106" s="17">
        <f>本体!V105</f>
        <v>0</v>
      </c>
      <c r="U106" s="17">
        <f>本体!W105</f>
        <v>0</v>
      </c>
      <c r="V106" s="17">
        <f>本体!X105</f>
        <v>0</v>
      </c>
      <c r="W106" s="17">
        <f>本体!Y105</f>
        <v>0</v>
      </c>
      <c r="X106" s="17">
        <f>本体!Z105</f>
        <v>0</v>
      </c>
      <c r="Y106" s="17">
        <f>本体!AA105</f>
        <v>0</v>
      </c>
      <c r="Z106" s="17">
        <f>本体!AB105</f>
        <v>0</v>
      </c>
      <c r="AA106" s="17">
        <f>本体!AC105</f>
        <v>0</v>
      </c>
      <c r="AB106" s="17">
        <f>本体!AD105</f>
        <v>0</v>
      </c>
      <c r="AC106" s="17">
        <f>本体!AE105</f>
        <v>0</v>
      </c>
      <c r="AD106" s="17">
        <f>本体!AF105</f>
        <v>0</v>
      </c>
      <c r="AE106" s="17">
        <f>本体!AG105</f>
        <v>0</v>
      </c>
      <c r="AF106" s="17">
        <f>本体!AH105</f>
        <v>0</v>
      </c>
      <c r="AG106" s="17">
        <f>本体!AI105</f>
        <v>0</v>
      </c>
      <c r="AH106" s="17">
        <f>本体!AJ105</f>
        <v>0</v>
      </c>
      <c r="AI106" s="17">
        <f>本体!AK105</f>
        <v>0</v>
      </c>
      <c r="AJ106" s="17">
        <f>本体!AL105</f>
        <v>0</v>
      </c>
      <c r="AK106" s="17">
        <f>本体!AM105</f>
        <v>0</v>
      </c>
      <c r="AL106" s="17">
        <f>本体!AN105</f>
        <v>0</v>
      </c>
      <c r="AM106" s="17">
        <f>本体!AO105</f>
        <v>0</v>
      </c>
      <c r="AN106" s="17">
        <f>本体!AP105</f>
        <v>0</v>
      </c>
      <c r="AO106" s="17">
        <f>本体!AQ105</f>
        <v>0</v>
      </c>
      <c r="AP106" s="17">
        <f>本体!AR105</f>
        <v>0</v>
      </c>
      <c r="AQ106" s="17">
        <f>本体!AS105</f>
        <v>0</v>
      </c>
      <c r="AR106" s="17">
        <f>本体!AT105</f>
        <v>0</v>
      </c>
      <c r="AS106" s="17">
        <f>本体!AU105</f>
        <v>0</v>
      </c>
      <c r="AT106" s="17">
        <f>本体!AV105</f>
        <v>0</v>
      </c>
      <c r="AU106" s="17">
        <f>本体!AW105</f>
        <v>0</v>
      </c>
      <c r="AV106" s="17">
        <f>本体!AX105</f>
        <v>0</v>
      </c>
      <c r="AW106" s="17">
        <f>本体!AY105</f>
        <v>0</v>
      </c>
      <c r="AX106" s="17">
        <f>本体!AZ105</f>
        <v>0</v>
      </c>
      <c r="AY106" s="17">
        <f>本体!BA105</f>
        <v>0</v>
      </c>
      <c r="AZ106" s="17">
        <f>本体!BB105</f>
        <v>0</v>
      </c>
      <c r="BA106" s="17">
        <f>本体!BC105</f>
        <v>0</v>
      </c>
      <c r="BB106" s="17">
        <f>本体!BD105</f>
        <v>0</v>
      </c>
      <c r="BC106" s="17">
        <f>本体!BE105</f>
        <v>0</v>
      </c>
      <c r="BD106" s="17">
        <f>本体!BF105</f>
        <v>0</v>
      </c>
      <c r="BE106" s="17">
        <f>本体!BG105</f>
        <v>0</v>
      </c>
      <c r="BF106" s="17">
        <f>本体!BH105</f>
        <v>0</v>
      </c>
      <c r="BG106" s="17">
        <f>本体!BI105</f>
        <v>0</v>
      </c>
      <c r="BH106" s="17">
        <f>本体!BJ105</f>
        <v>0</v>
      </c>
      <c r="BI106" s="17">
        <f>本体!BK105</f>
        <v>0</v>
      </c>
      <c r="BJ106" s="17">
        <f>本体!BL105</f>
        <v>0</v>
      </c>
      <c r="BK106" s="17">
        <f>本体!BM105</f>
        <v>0</v>
      </c>
      <c r="BL106" s="17">
        <f>本体!BN105</f>
        <v>0</v>
      </c>
      <c r="BM106" s="17">
        <f>本体!CE105</f>
        <v>0</v>
      </c>
      <c r="BN106" s="17">
        <f>本体!CB105</f>
        <v>0</v>
      </c>
      <c r="BO106" s="17">
        <f>本体!CC105</f>
        <v>0</v>
      </c>
      <c r="BP106" s="17">
        <f>本体!CD105</f>
        <v>0</v>
      </c>
      <c r="BQ106" s="17">
        <f>本体!BT105</f>
        <v>0</v>
      </c>
      <c r="BR106" s="17">
        <f>本体!BU105</f>
        <v>0</v>
      </c>
      <c r="BS106" s="17">
        <f>本体!BV105</f>
        <v>0</v>
      </c>
      <c r="BT106" s="17">
        <f>本体!BW105</f>
        <v>0</v>
      </c>
      <c r="BU106" s="17">
        <f>本体!BZ105</f>
        <v>0</v>
      </c>
      <c r="BV106" s="17">
        <f>本体!BS105</f>
        <v>0</v>
      </c>
      <c r="BW106" s="17">
        <f>本体!BO105</f>
        <v>0</v>
      </c>
      <c r="BX106" s="17">
        <f>本体!BP105</f>
        <v>0</v>
      </c>
      <c r="BY106" s="17">
        <f>本体!BQ105</f>
        <v>0</v>
      </c>
      <c r="BZ106" s="17">
        <f>本体!BX105</f>
        <v>0</v>
      </c>
      <c r="CA106" s="17">
        <f>本体!BY105</f>
        <v>0</v>
      </c>
      <c r="CB106" s="17">
        <f>本体!BR105</f>
        <v>0</v>
      </c>
      <c r="CC106" s="17">
        <f>本体!CA105</f>
        <v>0</v>
      </c>
      <c r="CD106" s="17">
        <f>本体!CG105</f>
        <v>0</v>
      </c>
      <c r="CE106" s="17">
        <f>本体!CH105</f>
        <v>0</v>
      </c>
      <c r="CF106" s="30">
        <f>本体!CI105</f>
        <v>0</v>
      </c>
    </row>
    <row r="107" spans="2:84">
      <c r="B107" s="29">
        <f>本体!C106</f>
        <v>0</v>
      </c>
      <c r="C107" s="17">
        <f>本体!D106</f>
        <v>0</v>
      </c>
      <c r="D107" s="17">
        <f>本体!E106</f>
        <v>0</v>
      </c>
      <c r="E107" s="17">
        <f>本体!G106</f>
        <v>0</v>
      </c>
      <c r="F107" s="17">
        <f>本体!H106</f>
        <v>0</v>
      </c>
      <c r="G107" s="17">
        <f>本体!I106</f>
        <v>0</v>
      </c>
      <c r="H107" s="17">
        <f>本体!J106</f>
        <v>0</v>
      </c>
      <c r="I107" s="17">
        <f>本体!K106</f>
        <v>0</v>
      </c>
      <c r="J107" s="17">
        <f>本体!L106</f>
        <v>0</v>
      </c>
      <c r="K107" s="17">
        <f>本体!M106</f>
        <v>0</v>
      </c>
      <c r="L107" s="17">
        <f>本体!N106</f>
        <v>0</v>
      </c>
      <c r="M107" s="17">
        <f>本体!O106</f>
        <v>0</v>
      </c>
      <c r="N107" s="17">
        <f>本体!P106</f>
        <v>0</v>
      </c>
      <c r="O107" s="17">
        <f>本体!Q106</f>
        <v>0</v>
      </c>
      <c r="P107" s="17">
        <f>本体!R106</f>
        <v>0</v>
      </c>
      <c r="Q107" s="17">
        <f>本体!S106</f>
        <v>0</v>
      </c>
      <c r="R107" s="17">
        <f>本体!T106</f>
        <v>0</v>
      </c>
      <c r="S107" s="17">
        <f>本体!U106</f>
        <v>0</v>
      </c>
      <c r="T107" s="17">
        <f>本体!V106</f>
        <v>0</v>
      </c>
      <c r="U107" s="17">
        <f>本体!W106</f>
        <v>0</v>
      </c>
      <c r="V107" s="17">
        <f>本体!X106</f>
        <v>0</v>
      </c>
      <c r="W107" s="17">
        <f>本体!Y106</f>
        <v>0</v>
      </c>
      <c r="X107" s="17">
        <f>本体!Z106</f>
        <v>0</v>
      </c>
      <c r="Y107" s="17">
        <f>本体!AA106</f>
        <v>0</v>
      </c>
      <c r="Z107" s="17">
        <f>本体!AB106</f>
        <v>0</v>
      </c>
      <c r="AA107" s="17">
        <f>本体!AC106</f>
        <v>0</v>
      </c>
      <c r="AB107" s="17">
        <f>本体!AD106</f>
        <v>0</v>
      </c>
      <c r="AC107" s="17">
        <f>本体!AE106</f>
        <v>0</v>
      </c>
      <c r="AD107" s="17">
        <f>本体!AF106</f>
        <v>0</v>
      </c>
      <c r="AE107" s="17">
        <f>本体!AG106</f>
        <v>0</v>
      </c>
      <c r="AF107" s="17">
        <f>本体!AH106</f>
        <v>0</v>
      </c>
      <c r="AG107" s="17">
        <f>本体!AI106</f>
        <v>0</v>
      </c>
      <c r="AH107" s="17">
        <f>本体!AJ106</f>
        <v>0</v>
      </c>
      <c r="AI107" s="17">
        <f>本体!AK106</f>
        <v>0</v>
      </c>
      <c r="AJ107" s="17">
        <f>本体!AL106</f>
        <v>0</v>
      </c>
      <c r="AK107" s="17">
        <f>本体!AM106</f>
        <v>0</v>
      </c>
      <c r="AL107" s="17">
        <f>本体!AN106</f>
        <v>0</v>
      </c>
      <c r="AM107" s="17">
        <f>本体!AO106</f>
        <v>0</v>
      </c>
      <c r="AN107" s="17">
        <f>本体!AP106</f>
        <v>0</v>
      </c>
      <c r="AO107" s="17">
        <f>本体!AQ106</f>
        <v>0</v>
      </c>
      <c r="AP107" s="17">
        <f>本体!AR106</f>
        <v>0</v>
      </c>
      <c r="AQ107" s="17">
        <f>本体!AS106</f>
        <v>0</v>
      </c>
      <c r="AR107" s="17">
        <f>本体!AT106</f>
        <v>0</v>
      </c>
      <c r="AS107" s="17">
        <f>本体!AU106</f>
        <v>0</v>
      </c>
      <c r="AT107" s="17">
        <f>本体!AV106</f>
        <v>0</v>
      </c>
      <c r="AU107" s="17">
        <f>本体!AW106</f>
        <v>0</v>
      </c>
      <c r="AV107" s="17">
        <f>本体!AX106</f>
        <v>0</v>
      </c>
      <c r="AW107" s="17">
        <f>本体!AY106</f>
        <v>0</v>
      </c>
      <c r="AX107" s="17">
        <f>本体!AZ106</f>
        <v>0</v>
      </c>
      <c r="AY107" s="17">
        <f>本体!BA106</f>
        <v>0</v>
      </c>
      <c r="AZ107" s="17">
        <f>本体!BB106</f>
        <v>0</v>
      </c>
      <c r="BA107" s="17">
        <f>本体!BC106</f>
        <v>0</v>
      </c>
      <c r="BB107" s="17">
        <f>本体!BD106</f>
        <v>0</v>
      </c>
      <c r="BC107" s="17">
        <f>本体!BE106</f>
        <v>0</v>
      </c>
      <c r="BD107" s="17">
        <f>本体!BF106</f>
        <v>0</v>
      </c>
      <c r="BE107" s="17">
        <f>本体!BG106</f>
        <v>0</v>
      </c>
      <c r="BF107" s="17">
        <f>本体!BH106</f>
        <v>0</v>
      </c>
      <c r="BG107" s="17">
        <f>本体!BI106</f>
        <v>0</v>
      </c>
      <c r="BH107" s="17">
        <f>本体!BJ106</f>
        <v>0</v>
      </c>
      <c r="BI107" s="17">
        <f>本体!BK106</f>
        <v>0</v>
      </c>
      <c r="BJ107" s="17">
        <f>本体!BL106</f>
        <v>0</v>
      </c>
      <c r="BK107" s="17">
        <f>本体!BM106</f>
        <v>0</v>
      </c>
      <c r="BL107" s="17">
        <f>本体!BN106</f>
        <v>0</v>
      </c>
      <c r="BM107" s="17">
        <f>本体!CE106</f>
        <v>0</v>
      </c>
      <c r="BN107" s="17">
        <f>本体!CB106</f>
        <v>0</v>
      </c>
      <c r="BO107" s="17">
        <f>本体!CC106</f>
        <v>0</v>
      </c>
      <c r="BP107" s="17">
        <f>本体!CD106</f>
        <v>0</v>
      </c>
      <c r="BQ107" s="17">
        <f>本体!BT106</f>
        <v>0</v>
      </c>
      <c r="BR107" s="17">
        <f>本体!BU106</f>
        <v>0</v>
      </c>
      <c r="BS107" s="17">
        <f>本体!BV106</f>
        <v>0</v>
      </c>
      <c r="BT107" s="17">
        <f>本体!BW106</f>
        <v>0</v>
      </c>
      <c r="BU107" s="17">
        <f>本体!BZ106</f>
        <v>0</v>
      </c>
      <c r="BV107" s="17">
        <f>本体!BS106</f>
        <v>0</v>
      </c>
      <c r="BW107" s="17">
        <f>本体!BO106</f>
        <v>0</v>
      </c>
      <c r="BX107" s="17">
        <f>本体!BP106</f>
        <v>0</v>
      </c>
      <c r="BY107" s="17">
        <f>本体!BQ106</f>
        <v>0</v>
      </c>
      <c r="BZ107" s="17">
        <f>本体!BX106</f>
        <v>0</v>
      </c>
      <c r="CA107" s="17">
        <f>本体!BY106</f>
        <v>0</v>
      </c>
      <c r="CB107" s="17">
        <f>本体!BR106</f>
        <v>0</v>
      </c>
      <c r="CC107" s="17">
        <f>本体!CA106</f>
        <v>0</v>
      </c>
      <c r="CD107" s="17">
        <f>本体!CG106</f>
        <v>0</v>
      </c>
      <c r="CE107" s="17">
        <f>本体!CH106</f>
        <v>0</v>
      </c>
      <c r="CF107" s="30">
        <f>本体!CI106</f>
        <v>0</v>
      </c>
    </row>
    <row r="108" spans="2:84">
      <c r="B108" s="29">
        <f>本体!C107</f>
        <v>0</v>
      </c>
      <c r="C108" s="17">
        <f>本体!D107</f>
        <v>0</v>
      </c>
      <c r="D108" s="17">
        <f>本体!E107</f>
        <v>0</v>
      </c>
      <c r="E108" s="17">
        <f>本体!G107</f>
        <v>0</v>
      </c>
      <c r="F108" s="17">
        <f>本体!H107</f>
        <v>0</v>
      </c>
      <c r="G108" s="17">
        <f>本体!I107</f>
        <v>0</v>
      </c>
      <c r="H108" s="17">
        <f>本体!J107</f>
        <v>0</v>
      </c>
      <c r="I108" s="17">
        <f>本体!K107</f>
        <v>0</v>
      </c>
      <c r="J108" s="17">
        <f>本体!L107</f>
        <v>0</v>
      </c>
      <c r="K108" s="17">
        <f>本体!M107</f>
        <v>0</v>
      </c>
      <c r="L108" s="17">
        <f>本体!N107</f>
        <v>0</v>
      </c>
      <c r="M108" s="17">
        <f>本体!O107</f>
        <v>0</v>
      </c>
      <c r="N108" s="17">
        <f>本体!P107</f>
        <v>0</v>
      </c>
      <c r="O108" s="17">
        <f>本体!Q107</f>
        <v>0</v>
      </c>
      <c r="P108" s="17">
        <f>本体!R107</f>
        <v>0</v>
      </c>
      <c r="Q108" s="17">
        <f>本体!S107</f>
        <v>0</v>
      </c>
      <c r="R108" s="17">
        <f>本体!T107</f>
        <v>0</v>
      </c>
      <c r="S108" s="17">
        <f>本体!U107</f>
        <v>0</v>
      </c>
      <c r="T108" s="17">
        <f>本体!V107</f>
        <v>0</v>
      </c>
      <c r="U108" s="17">
        <f>本体!W107</f>
        <v>0</v>
      </c>
      <c r="V108" s="17">
        <f>本体!X107</f>
        <v>0</v>
      </c>
      <c r="W108" s="17">
        <f>本体!Y107</f>
        <v>0</v>
      </c>
      <c r="X108" s="17">
        <f>本体!Z107</f>
        <v>0</v>
      </c>
      <c r="Y108" s="17">
        <f>本体!AA107</f>
        <v>0</v>
      </c>
      <c r="Z108" s="17">
        <f>本体!AB107</f>
        <v>0</v>
      </c>
      <c r="AA108" s="17">
        <f>本体!AC107</f>
        <v>0</v>
      </c>
      <c r="AB108" s="17">
        <f>本体!AD107</f>
        <v>0</v>
      </c>
      <c r="AC108" s="17">
        <f>本体!AE107</f>
        <v>0</v>
      </c>
      <c r="AD108" s="17">
        <f>本体!AF107</f>
        <v>0</v>
      </c>
      <c r="AE108" s="17">
        <f>本体!AG107</f>
        <v>0</v>
      </c>
      <c r="AF108" s="17">
        <f>本体!AH107</f>
        <v>0</v>
      </c>
      <c r="AG108" s="17">
        <f>本体!AI107</f>
        <v>0</v>
      </c>
      <c r="AH108" s="17">
        <f>本体!AJ107</f>
        <v>0</v>
      </c>
      <c r="AI108" s="17">
        <f>本体!AK107</f>
        <v>0</v>
      </c>
      <c r="AJ108" s="17">
        <f>本体!AL107</f>
        <v>0</v>
      </c>
      <c r="AK108" s="17">
        <f>本体!AM107</f>
        <v>0</v>
      </c>
      <c r="AL108" s="17">
        <f>本体!AN107</f>
        <v>0</v>
      </c>
      <c r="AM108" s="17">
        <f>本体!AO107</f>
        <v>0</v>
      </c>
      <c r="AN108" s="17">
        <f>本体!AP107</f>
        <v>0</v>
      </c>
      <c r="AO108" s="17">
        <f>本体!AQ107</f>
        <v>0</v>
      </c>
      <c r="AP108" s="17">
        <f>本体!AR107</f>
        <v>0</v>
      </c>
      <c r="AQ108" s="17">
        <f>本体!AS107</f>
        <v>0</v>
      </c>
      <c r="AR108" s="17">
        <f>本体!AT107</f>
        <v>0</v>
      </c>
      <c r="AS108" s="17">
        <f>本体!AU107</f>
        <v>0</v>
      </c>
      <c r="AT108" s="17">
        <f>本体!AV107</f>
        <v>0</v>
      </c>
      <c r="AU108" s="17">
        <f>本体!AW107</f>
        <v>0</v>
      </c>
      <c r="AV108" s="17">
        <f>本体!AX107</f>
        <v>0</v>
      </c>
      <c r="AW108" s="17">
        <f>本体!AY107</f>
        <v>0</v>
      </c>
      <c r="AX108" s="17">
        <f>本体!AZ107</f>
        <v>0</v>
      </c>
      <c r="AY108" s="17">
        <f>本体!BA107</f>
        <v>0</v>
      </c>
      <c r="AZ108" s="17">
        <f>本体!BB107</f>
        <v>0</v>
      </c>
      <c r="BA108" s="17">
        <f>本体!BC107</f>
        <v>0</v>
      </c>
      <c r="BB108" s="17">
        <f>本体!BD107</f>
        <v>0</v>
      </c>
      <c r="BC108" s="17">
        <f>本体!BE107</f>
        <v>0</v>
      </c>
      <c r="BD108" s="17">
        <f>本体!BF107</f>
        <v>0</v>
      </c>
      <c r="BE108" s="17">
        <f>本体!BG107</f>
        <v>0</v>
      </c>
      <c r="BF108" s="17">
        <f>本体!BH107</f>
        <v>0</v>
      </c>
      <c r="BG108" s="17">
        <f>本体!BI107</f>
        <v>0</v>
      </c>
      <c r="BH108" s="17">
        <f>本体!BJ107</f>
        <v>0</v>
      </c>
      <c r="BI108" s="17">
        <f>本体!BK107</f>
        <v>0</v>
      </c>
      <c r="BJ108" s="17">
        <f>本体!BL107</f>
        <v>0</v>
      </c>
      <c r="BK108" s="17">
        <f>本体!BM107</f>
        <v>0</v>
      </c>
      <c r="BL108" s="17">
        <f>本体!BN107</f>
        <v>0</v>
      </c>
      <c r="BM108" s="17">
        <f>本体!CE107</f>
        <v>0</v>
      </c>
      <c r="BN108" s="17">
        <f>本体!CB107</f>
        <v>0</v>
      </c>
      <c r="BO108" s="17">
        <f>本体!CC107</f>
        <v>0</v>
      </c>
      <c r="BP108" s="17">
        <f>本体!CD107</f>
        <v>0</v>
      </c>
      <c r="BQ108" s="17">
        <f>本体!BT107</f>
        <v>0</v>
      </c>
      <c r="BR108" s="17">
        <f>本体!BU107</f>
        <v>0</v>
      </c>
      <c r="BS108" s="17">
        <f>本体!BV107</f>
        <v>0</v>
      </c>
      <c r="BT108" s="17">
        <f>本体!BW107</f>
        <v>0</v>
      </c>
      <c r="BU108" s="17">
        <f>本体!BZ107</f>
        <v>0</v>
      </c>
      <c r="BV108" s="17">
        <f>本体!BS107</f>
        <v>0</v>
      </c>
      <c r="BW108" s="17">
        <f>本体!BO107</f>
        <v>0</v>
      </c>
      <c r="BX108" s="17">
        <f>本体!BP107</f>
        <v>0</v>
      </c>
      <c r="BY108" s="17">
        <f>本体!BQ107</f>
        <v>0</v>
      </c>
      <c r="BZ108" s="17">
        <f>本体!BX107</f>
        <v>0</v>
      </c>
      <c r="CA108" s="17">
        <f>本体!BY107</f>
        <v>0</v>
      </c>
      <c r="CB108" s="17">
        <f>本体!BR107</f>
        <v>0</v>
      </c>
      <c r="CC108" s="17">
        <f>本体!CA107</f>
        <v>0</v>
      </c>
      <c r="CD108" s="17">
        <f>本体!CG107</f>
        <v>0</v>
      </c>
      <c r="CE108" s="17">
        <f>本体!CH107</f>
        <v>0</v>
      </c>
      <c r="CF108" s="30">
        <f>本体!CI107</f>
        <v>0</v>
      </c>
    </row>
    <row r="109" spans="2:84">
      <c r="B109" s="29">
        <f>本体!C108</f>
        <v>0</v>
      </c>
      <c r="C109" s="17">
        <f>本体!D108</f>
        <v>0</v>
      </c>
      <c r="D109" s="17">
        <f>本体!E108</f>
        <v>0</v>
      </c>
      <c r="E109" s="17">
        <f>本体!G108</f>
        <v>0</v>
      </c>
      <c r="F109" s="17">
        <f>本体!H108</f>
        <v>0</v>
      </c>
      <c r="G109" s="17">
        <f>本体!I108</f>
        <v>0</v>
      </c>
      <c r="H109" s="17">
        <f>本体!J108</f>
        <v>0</v>
      </c>
      <c r="I109" s="17">
        <f>本体!K108</f>
        <v>0</v>
      </c>
      <c r="J109" s="17">
        <f>本体!L108</f>
        <v>0</v>
      </c>
      <c r="K109" s="17">
        <f>本体!M108</f>
        <v>0</v>
      </c>
      <c r="L109" s="17">
        <f>本体!N108</f>
        <v>0</v>
      </c>
      <c r="M109" s="17">
        <f>本体!O108</f>
        <v>0</v>
      </c>
      <c r="N109" s="17">
        <f>本体!P108</f>
        <v>0</v>
      </c>
      <c r="O109" s="17">
        <f>本体!Q108</f>
        <v>0</v>
      </c>
      <c r="P109" s="17">
        <f>本体!R108</f>
        <v>0</v>
      </c>
      <c r="Q109" s="17">
        <f>本体!S108</f>
        <v>0</v>
      </c>
      <c r="R109" s="17">
        <f>本体!T108</f>
        <v>0</v>
      </c>
      <c r="S109" s="17">
        <f>本体!U108</f>
        <v>0</v>
      </c>
      <c r="T109" s="17">
        <f>本体!V108</f>
        <v>0</v>
      </c>
      <c r="U109" s="17">
        <f>本体!W108</f>
        <v>0</v>
      </c>
      <c r="V109" s="17">
        <f>本体!X108</f>
        <v>0</v>
      </c>
      <c r="W109" s="17">
        <f>本体!Y108</f>
        <v>0</v>
      </c>
      <c r="X109" s="17">
        <f>本体!Z108</f>
        <v>0</v>
      </c>
      <c r="Y109" s="17">
        <f>本体!AA108</f>
        <v>0</v>
      </c>
      <c r="Z109" s="17">
        <f>本体!AB108</f>
        <v>0</v>
      </c>
      <c r="AA109" s="17">
        <f>本体!AC108</f>
        <v>0</v>
      </c>
      <c r="AB109" s="17">
        <f>本体!AD108</f>
        <v>0</v>
      </c>
      <c r="AC109" s="17">
        <f>本体!AE108</f>
        <v>0</v>
      </c>
      <c r="AD109" s="17">
        <f>本体!AF108</f>
        <v>0</v>
      </c>
      <c r="AE109" s="17">
        <f>本体!AG108</f>
        <v>0</v>
      </c>
      <c r="AF109" s="17">
        <f>本体!AH108</f>
        <v>0</v>
      </c>
      <c r="AG109" s="17">
        <f>本体!AI108</f>
        <v>0</v>
      </c>
      <c r="AH109" s="17">
        <f>本体!AJ108</f>
        <v>0</v>
      </c>
      <c r="AI109" s="17">
        <f>本体!AK108</f>
        <v>0</v>
      </c>
      <c r="AJ109" s="17">
        <f>本体!AL108</f>
        <v>0</v>
      </c>
      <c r="AK109" s="17">
        <f>本体!AM108</f>
        <v>0</v>
      </c>
      <c r="AL109" s="17">
        <f>本体!AN108</f>
        <v>0</v>
      </c>
      <c r="AM109" s="17">
        <f>本体!AO108</f>
        <v>0</v>
      </c>
      <c r="AN109" s="17">
        <f>本体!AP108</f>
        <v>0</v>
      </c>
      <c r="AO109" s="17">
        <f>本体!AQ108</f>
        <v>0</v>
      </c>
      <c r="AP109" s="17">
        <f>本体!AR108</f>
        <v>0</v>
      </c>
      <c r="AQ109" s="17">
        <f>本体!AS108</f>
        <v>0</v>
      </c>
      <c r="AR109" s="17">
        <f>本体!AT108</f>
        <v>0</v>
      </c>
      <c r="AS109" s="17">
        <f>本体!AU108</f>
        <v>0</v>
      </c>
      <c r="AT109" s="17">
        <f>本体!AV108</f>
        <v>0</v>
      </c>
      <c r="AU109" s="17">
        <f>本体!AW108</f>
        <v>0</v>
      </c>
      <c r="AV109" s="17">
        <f>本体!AX108</f>
        <v>0</v>
      </c>
      <c r="AW109" s="17">
        <f>本体!AY108</f>
        <v>0</v>
      </c>
      <c r="AX109" s="17">
        <f>本体!AZ108</f>
        <v>0</v>
      </c>
      <c r="AY109" s="17">
        <f>本体!BA108</f>
        <v>0</v>
      </c>
      <c r="AZ109" s="17">
        <f>本体!BB108</f>
        <v>0</v>
      </c>
      <c r="BA109" s="17">
        <f>本体!BC108</f>
        <v>0</v>
      </c>
      <c r="BB109" s="17">
        <f>本体!BD108</f>
        <v>0</v>
      </c>
      <c r="BC109" s="17">
        <f>本体!BE108</f>
        <v>0</v>
      </c>
      <c r="BD109" s="17">
        <f>本体!BF108</f>
        <v>0</v>
      </c>
      <c r="BE109" s="17">
        <f>本体!BG108</f>
        <v>0</v>
      </c>
      <c r="BF109" s="17">
        <f>本体!BH108</f>
        <v>0</v>
      </c>
      <c r="BG109" s="17">
        <f>本体!BI108</f>
        <v>0</v>
      </c>
      <c r="BH109" s="17">
        <f>本体!BJ108</f>
        <v>0</v>
      </c>
      <c r="BI109" s="17">
        <f>本体!BK108</f>
        <v>0</v>
      </c>
      <c r="BJ109" s="17">
        <f>本体!BL108</f>
        <v>0</v>
      </c>
      <c r="BK109" s="17">
        <f>本体!BM108</f>
        <v>0</v>
      </c>
      <c r="BL109" s="17">
        <f>本体!BN108</f>
        <v>0</v>
      </c>
      <c r="BM109" s="17">
        <f>本体!CE108</f>
        <v>0</v>
      </c>
      <c r="BN109" s="17">
        <f>本体!CB108</f>
        <v>0</v>
      </c>
      <c r="BO109" s="17">
        <f>本体!CC108</f>
        <v>0</v>
      </c>
      <c r="BP109" s="17">
        <f>本体!CD108</f>
        <v>0</v>
      </c>
      <c r="BQ109" s="17">
        <f>本体!BT108</f>
        <v>0</v>
      </c>
      <c r="BR109" s="17">
        <f>本体!BU108</f>
        <v>0</v>
      </c>
      <c r="BS109" s="17">
        <f>本体!BV108</f>
        <v>0</v>
      </c>
      <c r="BT109" s="17">
        <f>本体!BW108</f>
        <v>0</v>
      </c>
      <c r="BU109" s="17">
        <f>本体!BZ108</f>
        <v>0</v>
      </c>
      <c r="BV109" s="17">
        <f>本体!BS108</f>
        <v>0</v>
      </c>
      <c r="BW109" s="17">
        <f>本体!BO108</f>
        <v>0</v>
      </c>
      <c r="BX109" s="17">
        <f>本体!BP108</f>
        <v>0</v>
      </c>
      <c r="BY109" s="17">
        <f>本体!BQ108</f>
        <v>0</v>
      </c>
      <c r="BZ109" s="17">
        <f>本体!BX108</f>
        <v>0</v>
      </c>
      <c r="CA109" s="17">
        <f>本体!BY108</f>
        <v>0</v>
      </c>
      <c r="CB109" s="17">
        <f>本体!BR108</f>
        <v>0</v>
      </c>
      <c r="CC109" s="17">
        <f>本体!CA108</f>
        <v>0</v>
      </c>
      <c r="CD109" s="17">
        <f>本体!CG108</f>
        <v>0</v>
      </c>
      <c r="CE109" s="17">
        <f>本体!CH108</f>
        <v>0</v>
      </c>
      <c r="CF109" s="30">
        <f>本体!CI108</f>
        <v>0</v>
      </c>
    </row>
    <row r="110" spans="2:84">
      <c r="B110" s="29">
        <f>本体!C109</f>
        <v>0</v>
      </c>
      <c r="C110" s="17">
        <f>本体!D109</f>
        <v>0</v>
      </c>
      <c r="D110" s="17">
        <f>本体!E109</f>
        <v>0</v>
      </c>
      <c r="E110" s="17">
        <f>本体!G109</f>
        <v>0</v>
      </c>
      <c r="F110" s="17">
        <f>本体!H109</f>
        <v>0</v>
      </c>
      <c r="G110" s="17">
        <f>本体!I109</f>
        <v>0</v>
      </c>
      <c r="H110" s="17">
        <f>本体!J109</f>
        <v>0</v>
      </c>
      <c r="I110" s="17">
        <f>本体!K109</f>
        <v>0</v>
      </c>
      <c r="J110" s="17">
        <f>本体!L109</f>
        <v>0</v>
      </c>
      <c r="K110" s="17">
        <f>本体!M109</f>
        <v>0</v>
      </c>
      <c r="L110" s="17">
        <f>本体!N109</f>
        <v>0</v>
      </c>
      <c r="M110" s="17">
        <f>本体!O109</f>
        <v>0</v>
      </c>
      <c r="N110" s="17">
        <f>本体!P109</f>
        <v>0</v>
      </c>
      <c r="O110" s="17">
        <f>本体!Q109</f>
        <v>0</v>
      </c>
      <c r="P110" s="17">
        <f>本体!R109</f>
        <v>0</v>
      </c>
      <c r="Q110" s="17">
        <f>本体!S109</f>
        <v>0</v>
      </c>
      <c r="R110" s="17">
        <f>本体!T109</f>
        <v>0</v>
      </c>
      <c r="S110" s="17">
        <f>本体!U109</f>
        <v>0</v>
      </c>
      <c r="T110" s="17">
        <f>本体!V109</f>
        <v>0</v>
      </c>
      <c r="U110" s="17">
        <f>本体!W109</f>
        <v>0</v>
      </c>
      <c r="V110" s="17">
        <f>本体!X109</f>
        <v>0</v>
      </c>
      <c r="W110" s="17">
        <f>本体!Y109</f>
        <v>0</v>
      </c>
      <c r="X110" s="17">
        <f>本体!Z109</f>
        <v>0</v>
      </c>
      <c r="Y110" s="17">
        <f>本体!AA109</f>
        <v>0</v>
      </c>
      <c r="Z110" s="17">
        <f>本体!AB109</f>
        <v>0</v>
      </c>
      <c r="AA110" s="17">
        <f>本体!AC109</f>
        <v>0</v>
      </c>
      <c r="AB110" s="17">
        <f>本体!AD109</f>
        <v>0</v>
      </c>
      <c r="AC110" s="17">
        <f>本体!AE109</f>
        <v>0</v>
      </c>
      <c r="AD110" s="17">
        <f>本体!AF109</f>
        <v>0</v>
      </c>
      <c r="AE110" s="17">
        <f>本体!AG109</f>
        <v>0</v>
      </c>
      <c r="AF110" s="17">
        <f>本体!AH109</f>
        <v>0</v>
      </c>
      <c r="AG110" s="17">
        <f>本体!AI109</f>
        <v>0</v>
      </c>
      <c r="AH110" s="17">
        <f>本体!AJ109</f>
        <v>0</v>
      </c>
      <c r="AI110" s="17">
        <f>本体!AK109</f>
        <v>0</v>
      </c>
      <c r="AJ110" s="17">
        <f>本体!AL109</f>
        <v>0</v>
      </c>
      <c r="AK110" s="17">
        <f>本体!AM109</f>
        <v>0</v>
      </c>
      <c r="AL110" s="17">
        <f>本体!AN109</f>
        <v>0</v>
      </c>
      <c r="AM110" s="17">
        <f>本体!AO109</f>
        <v>0</v>
      </c>
      <c r="AN110" s="17">
        <f>本体!AP109</f>
        <v>0</v>
      </c>
      <c r="AO110" s="17">
        <f>本体!AQ109</f>
        <v>0</v>
      </c>
      <c r="AP110" s="17">
        <f>本体!AR109</f>
        <v>0</v>
      </c>
      <c r="AQ110" s="17">
        <f>本体!AS109</f>
        <v>0</v>
      </c>
      <c r="AR110" s="17">
        <f>本体!AT109</f>
        <v>0</v>
      </c>
      <c r="AS110" s="17">
        <f>本体!AU109</f>
        <v>0</v>
      </c>
      <c r="AT110" s="17">
        <f>本体!AV109</f>
        <v>0</v>
      </c>
      <c r="AU110" s="17">
        <f>本体!AW109</f>
        <v>0</v>
      </c>
      <c r="AV110" s="17">
        <f>本体!AX109</f>
        <v>0</v>
      </c>
      <c r="AW110" s="17">
        <f>本体!AY109</f>
        <v>0</v>
      </c>
      <c r="AX110" s="17">
        <f>本体!AZ109</f>
        <v>0</v>
      </c>
      <c r="AY110" s="17">
        <f>本体!BA109</f>
        <v>0</v>
      </c>
      <c r="AZ110" s="17">
        <f>本体!BB109</f>
        <v>0</v>
      </c>
      <c r="BA110" s="17">
        <f>本体!BC109</f>
        <v>0</v>
      </c>
      <c r="BB110" s="17">
        <f>本体!BD109</f>
        <v>0</v>
      </c>
      <c r="BC110" s="17">
        <f>本体!BE109</f>
        <v>0</v>
      </c>
      <c r="BD110" s="17">
        <f>本体!BF109</f>
        <v>0</v>
      </c>
      <c r="BE110" s="17">
        <f>本体!BG109</f>
        <v>0</v>
      </c>
      <c r="BF110" s="17">
        <f>本体!BH109</f>
        <v>0</v>
      </c>
      <c r="BG110" s="17">
        <f>本体!BI109</f>
        <v>0</v>
      </c>
      <c r="BH110" s="17">
        <f>本体!BJ109</f>
        <v>0</v>
      </c>
      <c r="BI110" s="17">
        <f>本体!BK109</f>
        <v>0</v>
      </c>
      <c r="BJ110" s="17">
        <f>本体!BL109</f>
        <v>0</v>
      </c>
      <c r="BK110" s="17">
        <f>本体!BM109</f>
        <v>0</v>
      </c>
      <c r="BL110" s="17">
        <f>本体!BN109</f>
        <v>0</v>
      </c>
      <c r="BM110" s="17">
        <f>本体!CE109</f>
        <v>0</v>
      </c>
      <c r="BN110" s="17">
        <f>本体!CB109</f>
        <v>0</v>
      </c>
      <c r="BO110" s="17">
        <f>本体!CC109</f>
        <v>0</v>
      </c>
      <c r="BP110" s="17">
        <f>本体!CD109</f>
        <v>0</v>
      </c>
      <c r="BQ110" s="17">
        <f>本体!BT109</f>
        <v>0</v>
      </c>
      <c r="BR110" s="17">
        <f>本体!BU109</f>
        <v>0</v>
      </c>
      <c r="BS110" s="17">
        <f>本体!BV109</f>
        <v>0</v>
      </c>
      <c r="BT110" s="17">
        <f>本体!BW109</f>
        <v>0</v>
      </c>
      <c r="BU110" s="17">
        <f>本体!BZ109</f>
        <v>0</v>
      </c>
      <c r="BV110" s="17">
        <f>本体!BS109</f>
        <v>0</v>
      </c>
      <c r="BW110" s="17">
        <f>本体!BO109</f>
        <v>0</v>
      </c>
      <c r="BX110" s="17">
        <f>本体!BP109</f>
        <v>0</v>
      </c>
      <c r="BY110" s="17">
        <f>本体!BQ109</f>
        <v>0</v>
      </c>
      <c r="BZ110" s="17">
        <f>本体!BX109</f>
        <v>0</v>
      </c>
      <c r="CA110" s="17">
        <f>本体!BY109</f>
        <v>0</v>
      </c>
      <c r="CB110" s="17">
        <f>本体!BR109</f>
        <v>0</v>
      </c>
      <c r="CC110" s="17">
        <f>本体!CA109</f>
        <v>0</v>
      </c>
      <c r="CD110" s="17">
        <f>本体!CG109</f>
        <v>0</v>
      </c>
      <c r="CE110" s="17">
        <f>本体!CH109</f>
        <v>0</v>
      </c>
      <c r="CF110" s="30">
        <f>本体!CI109</f>
        <v>0</v>
      </c>
    </row>
    <row r="111" spans="2:84">
      <c r="B111" s="29">
        <f>本体!C110</f>
        <v>0</v>
      </c>
      <c r="C111" s="17">
        <f>本体!D110</f>
        <v>0</v>
      </c>
      <c r="D111" s="17">
        <f>本体!E110</f>
        <v>0</v>
      </c>
      <c r="E111" s="17">
        <f>本体!G110</f>
        <v>0</v>
      </c>
      <c r="F111" s="17">
        <f>本体!H110</f>
        <v>0</v>
      </c>
      <c r="G111" s="17">
        <f>本体!I110</f>
        <v>0</v>
      </c>
      <c r="H111" s="17">
        <f>本体!J110</f>
        <v>0</v>
      </c>
      <c r="I111" s="17">
        <f>本体!K110</f>
        <v>0</v>
      </c>
      <c r="J111" s="17">
        <f>本体!L110</f>
        <v>0</v>
      </c>
      <c r="K111" s="17">
        <f>本体!M110</f>
        <v>0</v>
      </c>
      <c r="L111" s="17">
        <f>本体!N110</f>
        <v>0</v>
      </c>
      <c r="M111" s="17">
        <f>本体!O110</f>
        <v>0</v>
      </c>
      <c r="N111" s="17">
        <f>本体!P110</f>
        <v>0</v>
      </c>
      <c r="O111" s="17">
        <f>本体!Q110</f>
        <v>0</v>
      </c>
      <c r="P111" s="17">
        <f>本体!R110</f>
        <v>0</v>
      </c>
      <c r="Q111" s="17">
        <f>本体!S110</f>
        <v>0</v>
      </c>
      <c r="R111" s="17">
        <f>本体!T110</f>
        <v>0</v>
      </c>
      <c r="S111" s="17">
        <f>本体!U110</f>
        <v>0</v>
      </c>
      <c r="T111" s="17">
        <f>本体!V110</f>
        <v>0</v>
      </c>
      <c r="U111" s="17">
        <f>本体!W110</f>
        <v>0</v>
      </c>
      <c r="V111" s="17">
        <f>本体!X110</f>
        <v>0</v>
      </c>
      <c r="W111" s="17">
        <f>本体!Y110</f>
        <v>0</v>
      </c>
      <c r="X111" s="17">
        <f>本体!Z110</f>
        <v>0</v>
      </c>
      <c r="Y111" s="17">
        <f>本体!AA110</f>
        <v>0</v>
      </c>
      <c r="Z111" s="17">
        <f>本体!AB110</f>
        <v>0</v>
      </c>
      <c r="AA111" s="17">
        <f>本体!AC110</f>
        <v>0</v>
      </c>
      <c r="AB111" s="17">
        <f>本体!AD110</f>
        <v>0</v>
      </c>
      <c r="AC111" s="17">
        <f>本体!AE110</f>
        <v>0</v>
      </c>
      <c r="AD111" s="17">
        <f>本体!AF110</f>
        <v>0</v>
      </c>
      <c r="AE111" s="17">
        <f>本体!AG110</f>
        <v>0</v>
      </c>
      <c r="AF111" s="17">
        <f>本体!AH110</f>
        <v>0</v>
      </c>
      <c r="AG111" s="17">
        <f>本体!AI110</f>
        <v>0</v>
      </c>
      <c r="AH111" s="17">
        <f>本体!AJ110</f>
        <v>0</v>
      </c>
      <c r="AI111" s="17">
        <f>本体!AK110</f>
        <v>0</v>
      </c>
      <c r="AJ111" s="17">
        <f>本体!AL110</f>
        <v>0</v>
      </c>
      <c r="AK111" s="17">
        <f>本体!AM110</f>
        <v>0</v>
      </c>
      <c r="AL111" s="17">
        <f>本体!AN110</f>
        <v>0</v>
      </c>
      <c r="AM111" s="17">
        <f>本体!AO110</f>
        <v>0</v>
      </c>
      <c r="AN111" s="17">
        <f>本体!AP110</f>
        <v>0</v>
      </c>
      <c r="AO111" s="17">
        <f>本体!AQ110</f>
        <v>0</v>
      </c>
      <c r="AP111" s="17">
        <f>本体!AR110</f>
        <v>0</v>
      </c>
      <c r="AQ111" s="17">
        <f>本体!AS110</f>
        <v>0</v>
      </c>
      <c r="AR111" s="17">
        <f>本体!AT110</f>
        <v>0</v>
      </c>
      <c r="AS111" s="17">
        <f>本体!AU110</f>
        <v>0</v>
      </c>
      <c r="AT111" s="17">
        <f>本体!AV110</f>
        <v>0</v>
      </c>
      <c r="AU111" s="17">
        <f>本体!AW110</f>
        <v>0</v>
      </c>
      <c r="AV111" s="17">
        <f>本体!AX110</f>
        <v>0</v>
      </c>
      <c r="AW111" s="17">
        <f>本体!AY110</f>
        <v>0</v>
      </c>
      <c r="AX111" s="17">
        <f>本体!AZ110</f>
        <v>0</v>
      </c>
      <c r="AY111" s="17">
        <f>本体!BA110</f>
        <v>0</v>
      </c>
      <c r="AZ111" s="17">
        <f>本体!BB110</f>
        <v>0</v>
      </c>
      <c r="BA111" s="17">
        <f>本体!BC110</f>
        <v>0</v>
      </c>
      <c r="BB111" s="17">
        <f>本体!BD110</f>
        <v>0</v>
      </c>
      <c r="BC111" s="17">
        <f>本体!BE110</f>
        <v>0</v>
      </c>
      <c r="BD111" s="17">
        <f>本体!BF110</f>
        <v>0</v>
      </c>
      <c r="BE111" s="17">
        <f>本体!BG110</f>
        <v>0</v>
      </c>
      <c r="BF111" s="17">
        <f>本体!BH110</f>
        <v>0</v>
      </c>
      <c r="BG111" s="17">
        <f>本体!BI110</f>
        <v>0</v>
      </c>
      <c r="BH111" s="17">
        <f>本体!BJ110</f>
        <v>0</v>
      </c>
      <c r="BI111" s="17">
        <f>本体!BK110</f>
        <v>0</v>
      </c>
      <c r="BJ111" s="17">
        <f>本体!BL110</f>
        <v>0</v>
      </c>
      <c r="BK111" s="17">
        <f>本体!BM110</f>
        <v>0</v>
      </c>
      <c r="BL111" s="17">
        <f>本体!BN110</f>
        <v>0</v>
      </c>
      <c r="BM111" s="17">
        <f>本体!CE110</f>
        <v>0</v>
      </c>
      <c r="BN111" s="17">
        <f>本体!CB110</f>
        <v>0</v>
      </c>
      <c r="BO111" s="17">
        <f>本体!CC110</f>
        <v>0</v>
      </c>
      <c r="BP111" s="17">
        <f>本体!CD110</f>
        <v>0</v>
      </c>
      <c r="BQ111" s="17">
        <f>本体!BT110</f>
        <v>0</v>
      </c>
      <c r="BR111" s="17">
        <f>本体!BU110</f>
        <v>0</v>
      </c>
      <c r="BS111" s="17">
        <f>本体!BV110</f>
        <v>0</v>
      </c>
      <c r="BT111" s="17">
        <f>本体!BW110</f>
        <v>0</v>
      </c>
      <c r="BU111" s="17">
        <f>本体!BZ110</f>
        <v>0</v>
      </c>
      <c r="BV111" s="17">
        <f>本体!BS110</f>
        <v>0</v>
      </c>
      <c r="BW111" s="17">
        <f>本体!BO110</f>
        <v>0</v>
      </c>
      <c r="BX111" s="17">
        <f>本体!BP110</f>
        <v>0</v>
      </c>
      <c r="BY111" s="17">
        <f>本体!BQ110</f>
        <v>0</v>
      </c>
      <c r="BZ111" s="17">
        <f>本体!BX110</f>
        <v>0</v>
      </c>
      <c r="CA111" s="17">
        <f>本体!BY110</f>
        <v>0</v>
      </c>
      <c r="CB111" s="17">
        <f>本体!BR110</f>
        <v>0</v>
      </c>
      <c r="CC111" s="17">
        <f>本体!CA110</f>
        <v>0</v>
      </c>
      <c r="CD111" s="17">
        <f>本体!CG110</f>
        <v>0</v>
      </c>
      <c r="CE111" s="17">
        <f>本体!CH110</f>
        <v>0</v>
      </c>
      <c r="CF111" s="30">
        <f>本体!CI110</f>
        <v>0</v>
      </c>
    </row>
    <row r="112" spans="2:84">
      <c r="B112" s="29">
        <f>本体!C111</f>
        <v>0</v>
      </c>
      <c r="C112" s="17">
        <f>本体!D111</f>
        <v>0</v>
      </c>
      <c r="D112" s="17">
        <f>本体!E111</f>
        <v>0</v>
      </c>
      <c r="E112" s="17">
        <f>本体!G111</f>
        <v>0</v>
      </c>
      <c r="F112" s="17">
        <f>本体!H111</f>
        <v>0</v>
      </c>
      <c r="G112" s="17">
        <f>本体!I111</f>
        <v>0</v>
      </c>
      <c r="H112" s="17">
        <f>本体!J111</f>
        <v>0</v>
      </c>
      <c r="I112" s="17">
        <f>本体!K111</f>
        <v>0</v>
      </c>
      <c r="J112" s="17">
        <f>本体!L111</f>
        <v>0</v>
      </c>
      <c r="K112" s="17">
        <f>本体!M111</f>
        <v>0</v>
      </c>
      <c r="L112" s="17">
        <f>本体!N111</f>
        <v>0</v>
      </c>
      <c r="M112" s="17">
        <f>本体!O111</f>
        <v>0</v>
      </c>
      <c r="N112" s="17">
        <f>本体!P111</f>
        <v>0</v>
      </c>
      <c r="O112" s="17">
        <f>本体!Q111</f>
        <v>0</v>
      </c>
      <c r="P112" s="17">
        <f>本体!R111</f>
        <v>0</v>
      </c>
      <c r="Q112" s="17">
        <f>本体!S111</f>
        <v>0</v>
      </c>
      <c r="R112" s="17">
        <f>本体!T111</f>
        <v>0</v>
      </c>
      <c r="S112" s="17">
        <f>本体!U111</f>
        <v>0</v>
      </c>
      <c r="T112" s="17">
        <f>本体!V111</f>
        <v>0</v>
      </c>
      <c r="U112" s="17">
        <f>本体!W111</f>
        <v>0</v>
      </c>
      <c r="V112" s="17">
        <f>本体!X111</f>
        <v>0</v>
      </c>
      <c r="W112" s="17">
        <f>本体!Y111</f>
        <v>0</v>
      </c>
      <c r="X112" s="17">
        <f>本体!Z111</f>
        <v>0</v>
      </c>
      <c r="Y112" s="17">
        <f>本体!AA111</f>
        <v>0</v>
      </c>
      <c r="Z112" s="17">
        <f>本体!AB111</f>
        <v>0</v>
      </c>
      <c r="AA112" s="17">
        <f>本体!AC111</f>
        <v>0</v>
      </c>
      <c r="AB112" s="17">
        <f>本体!AD111</f>
        <v>0</v>
      </c>
      <c r="AC112" s="17">
        <f>本体!AE111</f>
        <v>0</v>
      </c>
      <c r="AD112" s="17">
        <f>本体!AF111</f>
        <v>0</v>
      </c>
      <c r="AE112" s="17">
        <f>本体!AG111</f>
        <v>0</v>
      </c>
      <c r="AF112" s="17">
        <f>本体!AH111</f>
        <v>0</v>
      </c>
      <c r="AG112" s="17">
        <f>本体!AI111</f>
        <v>0</v>
      </c>
      <c r="AH112" s="17">
        <f>本体!AJ111</f>
        <v>0</v>
      </c>
      <c r="AI112" s="17">
        <f>本体!AK111</f>
        <v>0</v>
      </c>
      <c r="AJ112" s="17">
        <f>本体!AL111</f>
        <v>0</v>
      </c>
      <c r="AK112" s="17">
        <f>本体!AM111</f>
        <v>0</v>
      </c>
      <c r="AL112" s="17">
        <f>本体!AN111</f>
        <v>0</v>
      </c>
      <c r="AM112" s="17">
        <f>本体!AO111</f>
        <v>0</v>
      </c>
      <c r="AN112" s="17">
        <f>本体!AP111</f>
        <v>0</v>
      </c>
      <c r="AO112" s="17">
        <f>本体!AQ111</f>
        <v>0</v>
      </c>
      <c r="AP112" s="17">
        <f>本体!AR111</f>
        <v>0</v>
      </c>
      <c r="AQ112" s="17">
        <f>本体!AS111</f>
        <v>0</v>
      </c>
      <c r="AR112" s="17">
        <f>本体!AT111</f>
        <v>0</v>
      </c>
      <c r="AS112" s="17">
        <f>本体!AU111</f>
        <v>0</v>
      </c>
      <c r="AT112" s="17">
        <f>本体!AV111</f>
        <v>0</v>
      </c>
      <c r="AU112" s="17">
        <f>本体!AW111</f>
        <v>0</v>
      </c>
      <c r="AV112" s="17">
        <f>本体!AX111</f>
        <v>0</v>
      </c>
      <c r="AW112" s="17">
        <f>本体!AY111</f>
        <v>0</v>
      </c>
      <c r="AX112" s="17">
        <f>本体!AZ111</f>
        <v>0</v>
      </c>
      <c r="AY112" s="17">
        <f>本体!BA111</f>
        <v>0</v>
      </c>
      <c r="AZ112" s="17">
        <f>本体!BB111</f>
        <v>0</v>
      </c>
      <c r="BA112" s="17">
        <f>本体!BC111</f>
        <v>0</v>
      </c>
      <c r="BB112" s="17">
        <f>本体!BD111</f>
        <v>0</v>
      </c>
      <c r="BC112" s="17">
        <f>本体!BE111</f>
        <v>0</v>
      </c>
      <c r="BD112" s="17">
        <f>本体!BF111</f>
        <v>0</v>
      </c>
      <c r="BE112" s="17">
        <f>本体!BG111</f>
        <v>0</v>
      </c>
      <c r="BF112" s="17">
        <f>本体!BH111</f>
        <v>0</v>
      </c>
      <c r="BG112" s="17">
        <f>本体!BI111</f>
        <v>0</v>
      </c>
      <c r="BH112" s="17">
        <f>本体!BJ111</f>
        <v>0</v>
      </c>
      <c r="BI112" s="17">
        <f>本体!BK111</f>
        <v>0</v>
      </c>
      <c r="BJ112" s="17">
        <f>本体!BL111</f>
        <v>0</v>
      </c>
      <c r="BK112" s="17">
        <f>本体!BM111</f>
        <v>0</v>
      </c>
      <c r="BL112" s="17">
        <f>本体!BN111</f>
        <v>0</v>
      </c>
      <c r="BM112" s="17">
        <f>本体!CE111</f>
        <v>0</v>
      </c>
      <c r="BN112" s="17">
        <f>本体!CB111</f>
        <v>0</v>
      </c>
      <c r="BO112" s="17">
        <f>本体!CC111</f>
        <v>0</v>
      </c>
      <c r="BP112" s="17">
        <f>本体!CD111</f>
        <v>0</v>
      </c>
      <c r="BQ112" s="17">
        <f>本体!BT111</f>
        <v>0</v>
      </c>
      <c r="BR112" s="17">
        <f>本体!BU111</f>
        <v>0</v>
      </c>
      <c r="BS112" s="17">
        <f>本体!BV111</f>
        <v>0</v>
      </c>
      <c r="BT112" s="17">
        <f>本体!BW111</f>
        <v>0</v>
      </c>
      <c r="BU112" s="17">
        <f>本体!BZ111</f>
        <v>0</v>
      </c>
      <c r="BV112" s="17">
        <f>本体!BS111</f>
        <v>0</v>
      </c>
      <c r="BW112" s="17">
        <f>本体!BO111</f>
        <v>0</v>
      </c>
      <c r="BX112" s="17">
        <f>本体!BP111</f>
        <v>0</v>
      </c>
      <c r="BY112" s="17">
        <f>本体!BQ111</f>
        <v>0</v>
      </c>
      <c r="BZ112" s="17">
        <f>本体!BX111</f>
        <v>0</v>
      </c>
      <c r="CA112" s="17">
        <f>本体!BY111</f>
        <v>0</v>
      </c>
      <c r="CB112" s="17">
        <f>本体!BR111</f>
        <v>0</v>
      </c>
      <c r="CC112" s="17">
        <f>本体!CA111</f>
        <v>0</v>
      </c>
      <c r="CD112" s="17">
        <f>本体!CG111</f>
        <v>0</v>
      </c>
      <c r="CE112" s="17">
        <f>本体!CH111</f>
        <v>0</v>
      </c>
      <c r="CF112" s="30">
        <f>本体!CI111</f>
        <v>0</v>
      </c>
    </row>
    <row r="113" spans="2:84">
      <c r="B113" s="29">
        <f>本体!C112</f>
        <v>0</v>
      </c>
      <c r="C113" s="17">
        <f>本体!D112</f>
        <v>0</v>
      </c>
      <c r="D113" s="17">
        <f>本体!E112</f>
        <v>0</v>
      </c>
      <c r="E113" s="17">
        <f>本体!G112</f>
        <v>0</v>
      </c>
      <c r="F113" s="17">
        <f>本体!H112</f>
        <v>0</v>
      </c>
      <c r="G113" s="17">
        <f>本体!I112</f>
        <v>0</v>
      </c>
      <c r="H113" s="17">
        <f>本体!J112</f>
        <v>0</v>
      </c>
      <c r="I113" s="17">
        <f>本体!K112</f>
        <v>0</v>
      </c>
      <c r="J113" s="17">
        <f>本体!L112</f>
        <v>0</v>
      </c>
      <c r="K113" s="17">
        <f>本体!M112</f>
        <v>0</v>
      </c>
      <c r="L113" s="17">
        <f>本体!N112</f>
        <v>0</v>
      </c>
      <c r="M113" s="17">
        <f>本体!O112</f>
        <v>0</v>
      </c>
      <c r="N113" s="17">
        <f>本体!P112</f>
        <v>0</v>
      </c>
      <c r="O113" s="17">
        <f>本体!Q112</f>
        <v>0</v>
      </c>
      <c r="P113" s="17">
        <f>本体!R112</f>
        <v>0</v>
      </c>
      <c r="Q113" s="17">
        <f>本体!S112</f>
        <v>0</v>
      </c>
      <c r="R113" s="17">
        <f>本体!T112</f>
        <v>0</v>
      </c>
      <c r="S113" s="17">
        <f>本体!U112</f>
        <v>0</v>
      </c>
      <c r="T113" s="17">
        <f>本体!V112</f>
        <v>0</v>
      </c>
      <c r="U113" s="17">
        <f>本体!W112</f>
        <v>0</v>
      </c>
      <c r="V113" s="17">
        <f>本体!X112</f>
        <v>0</v>
      </c>
      <c r="W113" s="17">
        <f>本体!Y112</f>
        <v>0</v>
      </c>
      <c r="X113" s="17">
        <f>本体!Z112</f>
        <v>0</v>
      </c>
      <c r="Y113" s="17">
        <f>本体!AA112</f>
        <v>0</v>
      </c>
      <c r="Z113" s="17">
        <f>本体!AB112</f>
        <v>0</v>
      </c>
      <c r="AA113" s="17">
        <f>本体!AC112</f>
        <v>0</v>
      </c>
      <c r="AB113" s="17">
        <f>本体!AD112</f>
        <v>0</v>
      </c>
      <c r="AC113" s="17">
        <f>本体!AE112</f>
        <v>0</v>
      </c>
      <c r="AD113" s="17">
        <f>本体!AF112</f>
        <v>0</v>
      </c>
      <c r="AE113" s="17">
        <f>本体!AG112</f>
        <v>0</v>
      </c>
      <c r="AF113" s="17">
        <f>本体!AH112</f>
        <v>0</v>
      </c>
      <c r="AG113" s="17">
        <f>本体!AI112</f>
        <v>0</v>
      </c>
      <c r="AH113" s="17">
        <f>本体!AJ112</f>
        <v>0</v>
      </c>
      <c r="AI113" s="17">
        <f>本体!AK112</f>
        <v>0</v>
      </c>
      <c r="AJ113" s="17">
        <f>本体!AL112</f>
        <v>0</v>
      </c>
      <c r="AK113" s="17">
        <f>本体!AM112</f>
        <v>0</v>
      </c>
      <c r="AL113" s="17">
        <f>本体!AN112</f>
        <v>0</v>
      </c>
      <c r="AM113" s="17">
        <f>本体!AO112</f>
        <v>0</v>
      </c>
      <c r="AN113" s="17">
        <f>本体!AP112</f>
        <v>0</v>
      </c>
      <c r="AO113" s="17">
        <f>本体!AQ112</f>
        <v>0</v>
      </c>
      <c r="AP113" s="17">
        <f>本体!AR112</f>
        <v>0</v>
      </c>
      <c r="AQ113" s="17">
        <f>本体!AS112</f>
        <v>0</v>
      </c>
      <c r="AR113" s="17">
        <f>本体!AT112</f>
        <v>0</v>
      </c>
      <c r="AS113" s="17">
        <f>本体!AU112</f>
        <v>0</v>
      </c>
      <c r="AT113" s="17">
        <f>本体!AV112</f>
        <v>0</v>
      </c>
      <c r="AU113" s="17">
        <f>本体!AW112</f>
        <v>0</v>
      </c>
      <c r="AV113" s="17">
        <f>本体!AX112</f>
        <v>0</v>
      </c>
      <c r="AW113" s="17">
        <f>本体!AY112</f>
        <v>0</v>
      </c>
      <c r="AX113" s="17">
        <f>本体!AZ112</f>
        <v>0</v>
      </c>
      <c r="AY113" s="17">
        <f>本体!BA112</f>
        <v>0</v>
      </c>
      <c r="AZ113" s="17">
        <f>本体!BB112</f>
        <v>0</v>
      </c>
      <c r="BA113" s="17">
        <f>本体!BC112</f>
        <v>0</v>
      </c>
      <c r="BB113" s="17">
        <f>本体!BD112</f>
        <v>0</v>
      </c>
      <c r="BC113" s="17">
        <f>本体!BE112</f>
        <v>0</v>
      </c>
      <c r="BD113" s="17">
        <f>本体!BF112</f>
        <v>0</v>
      </c>
      <c r="BE113" s="17">
        <f>本体!BG112</f>
        <v>0</v>
      </c>
      <c r="BF113" s="17">
        <f>本体!BH112</f>
        <v>0</v>
      </c>
      <c r="BG113" s="17">
        <f>本体!BI112</f>
        <v>0</v>
      </c>
      <c r="BH113" s="17">
        <f>本体!BJ112</f>
        <v>0</v>
      </c>
      <c r="BI113" s="17">
        <f>本体!BK112</f>
        <v>0</v>
      </c>
      <c r="BJ113" s="17">
        <f>本体!BL112</f>
        <v>0</v>
      </c>
      <c r="BK113" s="17">
        <f>本体!BM112</f>
        <v>0</v>
      </c>
      <c r="BL113" s="17">
        <f>本体!BN112</f>
        <v>0</v>
      </c>
      <c r="BM113" s="17">
        <f>本体!CE112</f>
        <v>0</v>
      </c>
      <c r="BN113" s="17">
        <f>本体!CB112</f>
        <v>0</v>
      </c>
      <c r="BO113" s="17">
        <f>本体!CC112</f>
        <v>0</v>
      </c>
      <c r="BP113" s="17">
        <f>本体!CD112</f>
        <v>0</v>
      </c>
      <c r="BQ113" s="17">
        <f>本体!BT112</f>
        <v>0</v>
      </c>
      <c r="BR113" s="17">
        <f>本体!BU112</f>
        <v>0</v>
      </c>
      <c r="BS113" s="17">
        <f>本体!BV112</f>
        <v>0</v>
      </c>
      <c r="BT113" s="17">
        <f>本体!BW112</f>
        <v>0</v>
      </c>
      <c r="BU113" s="17">
        <f>本体!BZ112</f>
        <v>0</v>
      </c>
      <c r="BV113" s="17">
        <f>本体!BS112</f>
        <v>0</v>
      </c>
      <c r="BW113" s="17">
        <f>本体!BO112</f>
        <v>0</v>
      </c>
      <c r="BX113" s="17">
        <f>本体!BP112</f>
        <v>0</v>
      </c>
      <c r="BY113" s="17">
        <f>本体!BQ112</f>
        <v>0</v>
      </c>
      <c r="BZ113" s="17">
        <f>本体!BX112</f>
        <v>0</v>
      </c>
      <c r="CA113" s="17">
        <f>本体!BY112</f>
        <v>0</v>
      </c>
      <c r="CB113" s="17">
        <f>本体!BR112</f>
        <v>0</v>
      </c>
      <c r="CC113" s="17">
        <f>本体!CA112</f>
        <v>0</v>
      </c>
      <c r="CD113" s="17">
        <f>本体!CG112</f>
        <v>0</v>
      </c>
      <c r="CE113" s="17">
        <f>本体!CH112</f>
        <v>0</v>
      </c>
      <c r="CF113" s="30">
        <f>本体!CI112</f>
        <v>0</v>
      </c>
    </row>
    <row r="114" spans="2:84">
      <c r="B114" s="29">
        <f>本体!C113</f>
        <v>0</v>
      </c>
      <c r="C114" s="17">
        <f>本体!D113</f>
        <v>0</v>
      </c>
      <c r="D114" s="17">
        <f>本体!E113</f>
        <v>0</v>
      </c>
      <c r="E114" s="17">
        <f>本体!G113</f>
        <v>0</v>
      </c>
      <c r="F114" s="17">
        <f>本体!H113</f>
        <v>0</v>
      </c>
      <c r="G114" s="17">
        <f>本体!I113</f>
        <v>0</v>
      </c>
      <c r="H114" s="17">
        <f>本体!J113</f>
        <v>0</v>
      </c>
      <c r="I114" s="17">
        <f>本体!K113</f>
        <v>0</v>
      </c>
      <c r="J114" s="17">
        <f>本体!L113</f>
        <v>0</v>
      </c>
      <c r="K114" s="17">
        <f>本体!M113</f>
        <v>0</v>
      </c>
      <c r="L114" s="17">
        <f>本体!N113</f>
        <v>0</v>
      </c>
      <c r="M114" s="17">
        <f>本体!O113</f>
        <v>0</v>
      </c>
      <c r="N114" s="17">
        <f>本体!P113</f>
        <v>0</v>
      </c>
      <c r="O114" s="17">
        <f>本体!Q113</f>
        <v>0</v>
      </c>
      <c r="P114" s="17">
        <f>本体!R113</f>
        <v>0</v>
      </c>
      <c r="Q114" s="17">
        <f>本体!S113</f>
        <v>0</v>
      </c>
      <c r="R114" s="17">
        <f>本体!T113</f>
        <v>0</v>
      </c>
      <c r="S114" s="17">
        <f>本体!U113</f>
        <v>0</v>
      </c>
      <c r="T114" s="17">
        <f>本体!V113</f>
        <v>0</v>
      </c>
      <c r="U114" s="17">
        <f>本体!W113</f>
        <v>0</v>
      </c>
      <c r="V114" s="17">
        <f>本体!X113</f>
        <v>0</v>
      </c>
      <c r="W114" s="17">
        <f>本体!Y113</f>
        <v>0</v>
      </c>
      <c r="X114" s="17">
        <f>本体!Z113</f>
        <v>0</v>
      </c>
      <c r="Y114" s="17">
        <f>本体!AA113</f>
        <v>0</v>
      </c>
      <c r="Z114" s="17">
        <f>本体!AB113</f>
        <v>0</v>
      </c>
      <c r="AA114" s="17">
        <f>本体!AC113</f>
        <v>0</v>
      </c>
      <c r="AB114" s="17">
        <f>本体!AD113</f>
        <v>0</v>
      </c>
      <c r="AC114" s="17">
        <f>本体!AE113</f>
        <v>0</v>
      </c>
      <c r="AD114" s="17">
        <f>本体!AF113</f>
        <v>0</v>
      </c>
      <c r="AE114" s="17">
        <f>本体!AG113</f>
        <v>0</v>
      </c>
      <c r="AF114" s="17">
        <f>本体!AH113</f>
        <v>0</v>
      </c>
      <c r="AG114" s="17">
        <f>本体!AI113</f>
        <v>0</v>
      </c>
      <c r="AH114" s="17">
        <f>本体!AJ113</f>
        <v>0</v>
      </c>
      <c r="AI114" s="17">
        <f>本体!AK113</f>
        <v>0</v>
      </c>
      <c r="AJ114" s="17">
        <f>本体!AL113</f>
        <v>0</v>
      </c>
      <c r="AK114" s="17">
        <f>本体!AM113</f>
        <v>0</v>
      </c>
      <c r="AL114" s="17">
        <f>本体!AN113</f>
        <v>0</v>
      </c>
      <c r="AM114" s="17">
        <f>本体!AO113</f>
        <v>0</v>
      </c>
      <c r="AN114" s="17">
        <f>本体!AP113</f>
        <v>0</v>
      </c>
      <c r="AO114" s="17">
        <f>本体!AQ113</f>
        <v>0</v>
      </c>
      <c r="AP114" s="17">
        <f>本体!AR113</f>
        <v>0</v>
      </c>
      <c r="AQ114" s="17">
        <f>本体!AS113</f>
        <v>0</v>
      </c>
      <c r="AR114" s="17">
        <f>本体!AT113</f>
        <v>0</v>
      </c>
      <c r="AS114" s="17">
        <f>本体!AU113</f>
        <v>0</v>
      </c>
      <c r="AT114" s="17">
        <f>本体!AV113</f>
        <v>0</v>
      </c>
      <c r="AU114" s="17">
        <f>本体!AW113</f>
        <v>0</v>
      </c>
      <c r="AV114" s="17">
        <f>本体!AX113</f>
        <v>0</v>
      </c>
      <c r="AW114" s="17">
        <f>本体!AY113</f>
        <v>0</v>
      </c>
      <c r="AX114" s="17">
        <f>本体!AZ113</f>
        <v>0</v>
      </c>
      <c r="AY114" s="17">
        <f>本体!BA113</f>
        <v>0</v>
      </c>
      <c r="AZ114" s="17">
        <f>本体!BB113</f>
        <v>0</v>
      </c>
      <c r="BA114" s="17">
        <f>本体!BC113</f>
        <v>0</v>
      </c>
      <c r="BB114" s="17">
        <f>本体!BD113</f>
        <v>0</v>
      </c>
      <c r="BC114" s="17">
        <f>本体!BE113</f>
        <v>0</v>
      </c>
      <c r="BD114" s="17">
        <f>本体!BF113</f>
        <v>0</v>
      </c>
      <c r="BE114" s="17">
        <f>本体!BG113</f>
        <v>0</v>
      </c>
      <c r="BF114" s="17">
        <f>本体!BH113</f>
        <v>0</v>
      </c>
      <c r="BG114" s="17">
        <f>本体!BI113</f>
        <v>0</v>
      </c>
      <c r="BH114" s="17">
        <f>本体!BJ113</f>
        <v>0</v>
      </c>
      <c r="BI114" s="17">
        <f>本体!BK113</f>
        <v>0</v>
      </c>
      <c r="BJ114" s="17">
        <f>本体!BL113</f>
        <v>0</v>
      </c>
      <c r="BK114" s="17">
        <f>本体!BM113</f>
        <v>0</v>
      </c>
      <c r="BL114" s="17">
        <f>本体!BN113</f>
        <v>0</v>
      </c>
      <c r="BM114" s="17">
        <f>本体!CE113</f>
        <v>0</v>
      </c>
      <c r="BN114" s="17">
        <f>本体!CB113</f>
        <v>0</v>
      </c>
      <c r="BO114" s="17">
        <f>本体!CC113</f>
        <v>0</v>
      </c>
      <c r="BP114" s="17">
        <f>本体!CD113</f>
        <v>0</v>
      </c>
      <c r="BQ114" s="17">
        <f>本体!BT113</f>
        <v>0</v>
      </c>
      <c r="BR114" s="17">
        <f>本体!BU113</f>
        <v>0</v>
      </c>
      <c r="BS114" s="17">
        <f>本体!BV113</f>
        <v>0</v>
      </c>
      <c r="BT114" s="17">
        <f>本体!BW113</f>
        <v>0</v>
      </c>
      <c r="BU114" s="17">
        <f>本体!BZ113</f>
        <v>0</v>
      </c>
      <c r="BV114" s="17">
        <f>本体!BS113</f>
        <v>0</v>
      </c>
      <c r="BW114" s="17">
        <f>本体!BO113</f>
        <v>0</v>
      </c>
      <c r="BX114" s="17">
        <f>本体!BP113</f>
        <v>0</v>
      </c>
      <c r="BY114" s="17">
        <f>本体!BQ113</f>
        <v>0</v>
      </c>
      <c r="BZ114" s="17">
        <f>本体!BX113</f>
        <v>0</v>
      </c>
      <c r="CA114" s="17">
        <f>本体!BY113</f>
        <v>0</v>
      </c>
      <c r="CB114" s="17">
        <f>本体!BR113</f>
        <v>0</v>
      </c>
      <c r="CC114" s="17">
        <f>本体!CA113</f>
        <v>0</v>
      </c>
      <c r="CD114" s="17">
        <f>本体!CG113</f>
        <v>0</v>
      </c>
      <c r="CE114" s="17">
        <f>本体!CH113</f>
        <v>0</v>
      </c>
      <c r="CF114" s="30">
        <f>本体!CI113</f>
        <v>0</v>
      </c>
    </row>
    <row r="115" spans="2:84">
      <c r="B115" s="29">
        <f>本体!C114</f>
        <v>0</v>
      </c>
      <c r="C115" s="17">
        <f>本体!D114</f>
        <v>0</v>
      </c>
      <c r="D115" s="17">
        <f>本体!E114</f>
        <v>0</v>
      </c>
      <c r="E115" s="17">
        <f>本体!G114</f>
        <v>0</v>
      </c>
      <c r="F115" s="17">
        <f>本体!H114</f>
        <v>0</v>
      </c>
      <c r="G115" s="17">
        <f>本体!I114</f>
        <v>0</v>
      </c>
      <c r="H115" s="17">
        <f>本体!J114</f>
        <v>0</v>
      </c>
      <c r="I115" s="17">
        <f>本体!K114</f>
        <v>0</v>
      </c>
      <c r="J115" s="17">
        <f>本体!L114</f>
        <v>0</v>
      </c>
      <c r="K115" s="17">
        <f>本体!M114</f>
        <v>0</v>
      </c>
      <c r="L115" s="17">
        <f>本体!N114</f>
        <v>0</v>
      </c>
      <c r="M115" s="17">
        <f>本体!O114</f>
        <v>0</v>
      </c>
      <c r="N115" s="17">
        <f>本体!P114</f>
        <v>0</v>
      </c>
      <c r="O115" s="17">
        <f>本体!Q114</f>
        <v>0</v>
      </c>
      <c r="P115" s="17">
        <f>本体!R114</f>
        <v>0</v>
      </c>
      <c r="Q115" s="17">
        <f>本体!S114</f>
        <v>0</v>
      </c>
      <c r="R115" s="17">
        <f>本体!T114</f>
        <v>0</v>
      </c>
      <c r="S115" s="17">
        <f>本体!U114</f>
        <v>0</v>
      </c>
      <c r="T115" s="17">
        <f>本体!V114</f>
        <v>0</v>
      </c>
      <c r="U115" s="17">
        <f>本体!W114</f>
        <v>0</v>
      </c>
      <c r="V115" s="17">
        <f>本体!X114</f>
        <v>0</v>
      </c>
      <c r="W115" s="17">
        <f>本体!Y114</f>
        <v>0</v>
      </c>
      <c r="X115" s="17">
        <f>本体!Z114</f>
        <v>0</v>
      </c>
      <c r="Y115" s="17">
        <f>本体!AA114</f>
        <v>0</v>
      </c>
      <c r="Z115" s="17">
        <f>本体!AB114</f>
        <v>0</v>
      </c>
      <c r="AA115" s="17">
        <f>本体!AC114</f>
        <v>0</v>
      </c>
      <c r="AB115" s="17">
        <f>本体!AD114</f>
        <v>0</v>
      </c>
      <c r="AC115" s="17">
        <f>本体!AE114</f>
        <v>0</v>
      </c>
      <c r="AD115" s="17">
        <f>本体!AF114</f>
        <v>0</v>
      </c>
      <c r="AE115" s="17">
        <f>本体!AG114</f>
        <v>0</v>
      </c>
      <c r="AF115" s="17">
        <f>本体!AH114</f>
        <v>0</v>
      </c>
      <c r="AG115" s="17">
        <f>本体!AI114</f>
        <v>0</v>
      </c>
      <c r="AH115" s="17">
        <f>本体!AJ114</f>
        <v>0</v>
      </c>
      <c r="AI115" s="17">
        <f>本体!AK114</f>
        <v>0</v>
      </c>
      <c r="AJ115" s="17">
        <f>本体!AL114</f>
        <v>0</v>
      </c>
      <c r="AK115" s="17">
        <f>本体!AM114</f>
        <v>0</v>
      </c>
      <c r="AL115" s="17">
        <f>本体!AN114</f>
        <v>0</v>
      </c>
      <c r="AM115" s="17">
        <f>本体!AO114</f>
        <v>0</v>
      </c>
      <c r="AN115" s="17">
        <f>本体!AP114</f>
        <v>0</v>
      </c>
      <c r="AO115" s="17">
        <f>本体!AQ114</f>
        <v>0</v>
      </c>
      <c r="AP115" s="17">
        <f>本体!AR114</f>
        <v>0</v>
      </c>
      <c r="AQ115" s="17">
        <f>本体!AS114</f>
        <v>0</v>
      </c>
      <c r="AR115" s="17">
        <f>本体!AT114</f>
        <v>0</v>
      </c>
      <c r="AS115" s="17">
        <f>本体!AU114</f>
        <v>0</v>
      </c>
      <c r="AT115" s="17">
        <f>本体!AV114</f>
        <v>0</v>
      </c>
      <c r="AU115" s="17">
        <f>本体!AW114</f>
        <v>0</v>
      </c>
      <c r="AV115" s="17">
        <f>本体!AX114</f>
        <v>0</v>
      </c>
      <c r="AW115" s="17">
        <f>本体!AY114</f>
        <v>0</v>
      </c>
      <c r="AX115" s="17">
        <f>本体!AZ114</f>
        <v>0</v>
      </c>
      <c r="AY115" s="17">
        <f>本体!BA114</f>
        <v>0</v>
      </c>
      <c r="AZ115" s="17">
        <f>本体!BB114</f>
        <v>0</v>
      </c>
      <c r="BA115" s="17">
        <f>本体!BC114</f>
        <v>0</v>
      </c>
      <c r="BB115" s="17">
        <f>本体!BD114</f>
        <v>0</v>
      </c>
      <c r="BC115" s="17">
        <f>本体!BE114</f>
        <v>0</v>
      </c>
      <c r="BD115" s="17">
        <f>本体!BF114</f>
        <v>0</v>
      </c>
      <c r="BE115" s="17">
        <f>本体!BG114</f>
        <v>0</v>
      </c>
      <c r="BF115" s="17">
        <f>本体!BH114</f>
        <v>0</v>
      </c>
      <c r="BG115" s="17">
        <f>本体!BI114</f>
        <v>0</v>
      </c>
      <c r="BH115" s="17">
        <f>本体!BJ114</f>
        <v>0</v>
      </c>
      <c r="BI115" s="17">
        <f>本体!BK114</f>
        <v>0</v>
      </c>
      <c r="BJ115" s="17">
        <f>本体!BL114</f>
        <v>0</v>
      </c>
      <c r="BK115" s="17">
        <f>本体!BM114</f>
        <v>0</v>
      </c>
      <c r="BL115" s="17">
        <f>本体!BN114</f>
        <v>0</v>
      </c>
      <c r="BM115" s="17">
        <f>本体!CE114</f>
        <v>0</v>
      </c>
      <c r="BN115" s="17">
        <f>本体!CB114</f>
        <v>0</v>
      </c>
      <c r="BO115" s="17">
        <f>本体!CC114</f>
        <v>0</v>
      </c>
      <c r="BP115" s="17">
        <f>本体!CD114</f>
        <v>0</v>
      </c>
      <c r="BQ115" s="17">
        <f>本体!BT114</f>
        <v>0</v>
      </c>
      <c r="BR115" s="17">
        <f>本体!BU114</f>
        <v>0</v>
      </c>
      <c r="BS115" s="17">
        <f>本体!BV114</f>
        <v>0</v>
      </c>
      <c r="BT115" s="17">
        <f>本体!BW114</f>
        <v>0</v>
      </c>
      <c r="BU115" s="17">
        <f>本体!BZ114</f>
        <v>0</v>
      </c>
      <c r="BV115" s="17">
        <f>本体!BS114</f>
        <v>0</v>
      </c>
      <c r="BW115" s="17">
        <f>本体!BO114</f>
        <v>0</v>
      </c>
      <c r="BX115" s="17">
        <f>本体!BP114</f>
        <v>0</v>
      </c>
      <c r="BY115" s="17">
        <f>本体!BQ114</f>
        <v>0</v>
      </c>
      <c r="BZ115" s="17">
        <f>本体!BX114</f>
        <v>0</v>
      </c>
      <c r="CA115" s="17">
        <f>本体!BY114</f>
        <v>0</v>
      </c>
      <c r="CB115" s="17">
        <f>本体!BR114</f>
        <v>0</v>
      </c>
      <c r="CC115" s="17">
        <f>本体!CA114</f>
        <v>0</v>
      </c>
      <c r="CD115" s="17">
        <f>本体!CG114</f>
        <v>0</v>
      </c>
      <c r="CE115" s="17">
        <f>本体!CH114</f>
        <v>0</v>
      </c>
      <c r="CF115" s="30">
        <f>本体!CI114</f>
        <v>0</v>
      </c>
    </row>
    <row r="116" spans="2:84">
      <c r="B116" s="29">
        <f>本体!C115</f>
        <v>0</v>
      </c>
      <c r="C116" s="17">
        <f>本体!D115</f>
        <v>0</v>
      </c>
      <c r="D116" s="17">
        <f>本体!E115</f>
        <v>0</v>
      </c>
      <c r="E116" s="17">
        <f>本体!G115</f>
        <v>0</v>
      </c>
      <c r="F116" s="17">
        <f>本体!H115</f>
        <v>0</v>
      </c>
      <c r="G116" s="17">
        <f>本体!I115</f>
        <v>0</v>
      </c>
      <c r="H116" s="17">
        <f>本体!J115</f>
        <v>0</v>
      </c>
      <c r="I116" s="17">
        <f>本体!K115</f>
        <v>0</v>
      </c>
      <c r="J116" s="17">
        <f>本体!L115</f>
        <v>0</v>
      </c>
      <c r="K116" s="17">
        <f>本体!M115</f>
        <v>0</v>
      </c>
      <c r="L116" s="17">
        <f>本体!N115</f>
        <v>0</v>
      </c>
      <c r="M116" s="17">
        <f>本体!O115</f>
        <v>0</v>
      </c>
      <c r="N116" s="17">
        <f>本体!P115</f>
        <v>0</v>
      </c>
      <c r="O116" s="17">
        <f>本体!Q115</f>
        <v>0</v>
      </c>
      <c r="P116" s="17">
        <f>本体!R115</f>
        <v>0</v>
      </c>
      <c r="Q116" s="17">
        <f>本体!S115</f>
        <v>0</v>
      </c>
      <c r="R116" s="17">
        <f>本体!T115</f>
        <v>0</v>
      </c>
      <c r="S116" s="17">
        <f>本体!U115</f>
        <v>0</v>
      </c>
      <c r="T116" s="17">
        <f>本体!V115</f>
        <v>0</v>
      </c>
      <c r="U116" s="17">
        <f>本体!W115</f>
        <v>0</v>
      </c>
      <c r="V116" s="17">
        <f>本体!X115</f>
        <v>0</v>
      </c>
      <c r="W116" s="17">
        <f>本体!Y115</f>
        <v>0</v>
      </c>
      <c r="X116" s="17">
        <f>本体!Z115</f>
        <v>0</v>
      </c>
      <c r="Y116" s="17">
        <f>本体!AA115</f>
        <v>0</v>
      </c>
      <c r="Z116" s="17">
        <f>本体!AB115</f>
        <v>0</v>
      </c>
      <c r="AA116" s="17">
        <f>本体!AC115</f>
        <v>0</v>
      </c>
      <c r="AB116" s="17">
        <f>本体!AD115</f>
        <v>0</v>
      </c>
      <c r="AC116" s="17">
        <f>本体!AE115</f>
        <v>0</v>
      </c>
      <c r="AD116" s="17">
        <f>本体!AF115</f>
        <v>0</v>
      </c>
      <c r="AE116" s="17">
        <f>本体!AG115</f>
        <v>0</v>
      </c>
      <c r="AF116" s="17">
        <f>本体!AH115</f>
        <v>0</v>
      </c>
      <c r="AG116" s="17">
        <f>本体!AI115</f>
        <v>0</v>
      </c>
      <c r="AH116" s="17">
        <f>本体!AJ115</f>
        <v>0</v>
      </c>
      <c r="AI116" s="17">
        <f>本体!AK115</f>
        <v>0</v>
      </c>
      <c r="AJ116" s="17">
        <f>本体!AL115</f>
        <v>0</v>
      </c>
      <c r="AK116" s="17">
        <f>本体!AM115</f>
        <v>0</v>
      </c>
      <c r="AL116" s="17">
        <f>本体!AN115</f>
        <v>0</v>
      </c>
      <c r="AM116" s="17">
        <f>本体!AO115</f>
        <v>0</v>
      </c>
      <c r="AN116" s="17">
        <f>本体!AP115</f>
        <v>0</v>
      </c>
      <c r="AO116" s="17">
        <f>本体!AQ115</f>
        <v>0</v>
      </c>
      <c r="AP116" s="17">
        <f>本体!AR115</f>
        <v>0</v>
      </c>
      <c r="AQ116" s="17">
        <f>本体!AS115</f>
        <v>0</v>
      </c>
      <c r="AR116" s="17">
        <f>本体!AT115</f>
        <v>0</v>
      </c>
      <c r="AS116" s="17">
        <f>本体!AU115</f>
        <v>0</v>
      </c>
      <c r="AT116" s="17">
        <f>本体!AV115</f>
        <v>0</v>
      </c>
      <c r="AU116" s="17">
        <f>本体!AW115</f>
        <v>0</v>
      </c>
      <c r="AV116" s="17">
        <f>本体!AX115</f>
        <v>0</v>
      </c>
      <c r="AW116" s="17">
        <f>本体!AY115</f>
        <v>0</v>
      </c>
      <c r="AX116" s="17">
        <f>本体!AZ115</f>
        <v>0</v>
      </c>
      <c r="AY116" s="17">
        <f>本体!BA115</f>
        <v>0</v>
      </c>
      <c r="AZ116" s="17">
        <f>本体!BB115</f>
        <v>0</v>
      </c>
      <c r="BA116" s="17">
        <f>本体!BC115</f>
        <v>0</v>
      </c>
      <c r="BB116" s="17">
        <f>本体!BD115</f>
        <v>0</v>
      </c>
      <c r="BC116" s="17">
        <f>本体!BE115</f>
        <v>0</v>
      </c>
      <c r="BD116" s="17">
        <f>本体!BF115</f>
        <v>0</v>
      </c>
      <c r="BE116" s="17">
        <f>本体!BG115</f>
        <v>0</v>
      </c>
      <c r="BF116" s="17">
        <f>本体!BH115</f>
        <v>0</v>
      </c>
      <c r="BG116" s="17">
        <f>本体!BI115</f>
        <v>0</v>
      </c>
      <c r="BH116" s="17">
        <f>本体!BJ115</f>
        <v>0</v>
      </c>
      <c r="BI116" s="17">
        <f>本体!BK115</f>
        <v>0</v>
      </c>
      <c r="BJ116" s="17">
        <f>本体!BL115</f>
        <v>0</v>
      </c>
      <c r="BK116" s="17">
        <f>本体!BM115</f>
        <v>0</v>
      </c>
      <c r="BL116" s="17">
        <f>本体!BN115</f>
        <v>0</v>
      </c>
      <c r="BM116" s="17">
        <f>本体!CE115</f>
        <v>0</v>
      </c>
      <c r="BN116" s="17">
        <f>本体!CB115</f>
        <v>0</v>
      </c>
      <c r="BO116" s="17">
        <f>本体!CC115</f>
        <v>0</v>
      </c>
      <c r="BP116" s="17">
        <f>本体!CD115</f>
        <v>0</v>
      </c>
      <c r="BQ116" s="17">
        <f>本体!BT115</f>
        <v>0</v>
      </c>
      <c r="BR116" s="17">
        <f>本体!BU115</f>
        <v>0</v>
      </c>
      <c r="BS116" s="17">
        <f>本体!BV115</f>
        <v>0</v>
      </c>
      <c r="BT116" s="17">
        <f>本体!BW115</f>
        <v>0</v>
      </c>
      <c r="BU116" s="17">
        <f>本体!BZ115</f>
        <v>0</v>
      </c>
      <c r="BV116" s="17">
        <f>本体!BS115</f>
        <v>0</v>
      </c>
      <c r="BW116" s="17">
        <f>本体!BO115</f>
        <v>0</v>
      </c>
      <c r="BX116" s="17">
        <f>本体!BP115</f>
        <v>0</v>
      </c>
      <c r="BY116" s="17">
        <f>本体!BQ115</f>
        <v>0</v>
      </c>
      <c r="BZ116" s="17">
        <f>本体!BX115</f>
        <v>0</v>
      </c>
      <c r="CA116" s="17">
        <f>本体!BY115</f>
        <v>0</v>
      </c>
      <c r="CB116" s="17">
        <f>本体!BR115</f>
        <v>0</v>
      </c>
      <c r="CC116" s="17">
        <f>本体!CA115</f>
        <v>0</v>
      </c>
      <c r="CD116" s="17">
        <f>本体!CG115</f>
        <v>0</v>
      </c>
      <c r="CE116" s="17">
        <f>本体!CH115</f>
        <v>0</v>
      </c>
      <c r="CF116" s="30">
        <f>本体!CI115</f>
        <v>0</v>
      </c>
    </row>
    <row r="117" spans="2:84">
      <c r="B117" s="29">
        <f>本体!C116</f>
        <v>0</v>
      </c>
      <c r="C117" s="17">
        <f>本体!D116</f>
        <v>0</v>
      </c>
      <c r="D117" s="17">
        <f>本体!E116</f>
        <v>0</v>
      </c>
      <c r="E117" s="17">
        <f>本体!G116</f>
        <v>0</v>
      </c>
      <c r="F117" s="17">
        <f>本体!H116</f>
        <v>0</v>
      </c>
      <c r="G117" s="17">
        <f>本体!I116</f>
        <v>0</v>
      </c>
      <c r="H117" s="17">
        <f>本体!J116</f>
        <v>0</v>
      </c>
      <c r="I117" s="17">
        <f>本体!K116</f>
        <v>0</v>
      </c>
      <c r="J117" s="17">
        <f>本体!L116</f>
        <v>0</v>
      </c>
      <c r="K117" s="17">
        <f>本体!M116</f>
        <v>0</v>
      </c>
      <c r="L117" s="17">
        <f>本体!N116</f>
        <v>0</v>
      </c>
      <c r="M117" s="17">
        <f>本体!O116</f>
        <v>0</v>
      </c>
      <c r="N117" s="17">
        <f>本体!P116</f>
        <v>0</v>
      </c>
      <c r="O117" s="17">
        <f>本体!Q116</f>
        <v>0</v>
      </c>
      <c r="P117" s="17">
        <f>本体!R116</f>
        <v>0</v>
      </c>
      <c r="Q117" s="17">
        <f>本体!S116</f>
        <v>0</v>
      </c>
      <c r="R117" s="17">
        <f>本体!T116</f>
        <v>0</v>
      </c>
      <c r="S117" s="17">
        <f>本体!U116</f>
        <v>0</v>
      </c>
      <c r="T117" s="17">
        <f>本体!V116</f>
        <v>0</v>
      </c>
      <c r="U117" s="17">
        <f>本体!W116</f>
        <v>0</v>
      </c>
      <c r="V117" s="17">
        <f>本体!X116</f>
        <v>0</v>
      </c>
      <c r="W117" s="17">
        <f>本体!Y116</f>
        <v>0</v>
      </c>
      <c r="X117" s="17">
        <f>本体!Z116</f>
        <v>0</v>
      </c>
      <c r="Y117" s="17">
        <f>本体!AA116</f>
        <v>0</v>
      </c>
      <c r="Z117" s="17">
        <f>本体!AB116</f>
        <v>0</v>
      </c>
      <c r="AA117" s="17">
        <f>本体!AC116</f>
        <v>0</v>
      </c>
      <c r="AB117" s="17">
        <f>本体!AD116</f>
        <v>0</v>
      </c>
      <c r="AC117" s="17">
        <f>本体!AE116</f>
        <v>0</v>
      </c>
      <c r="AD117" s="17">
        <f>本体!AF116</f>
        <v>0</v>
      </c>
      <c r="AE117" s="17">
        <f>本体!AG116</f>
        <v>0</v>
      </c>
      <c r="AF117" s="17">
        <f>本体!AH116</f>
        <v>0</v>
      </c>
      <c r="AG117" s="17">
        <f>本体!AI116</f>
        <v>0</v>
      </c>
      <c r="AH117" s="17">
        <f>本体!AJ116</f>
        <v>0</v>
      </c>
      <c r="AI117" s="17">
        <f>本体!AK116</f>
        <v>0</v>
      </c>
      <c r="AJ117" s="17">
        <f>本体!AL116</f>
        <v>0</v>
      </c>
      <c r="AK117" s="17">
        <f>本体!AM116</f>
        <v>0</v>
      </c>
      <c r="AL117" s="17">
        <f>本体!AN116</f>
        <v>0</v>
      </c>
      <c r="AM117" s="17">
        <f>本体!AO116</f>
        <v>0</v>
      </c>
      <c r="AN117" s="17">
        <f>本体!AP116</f>
        <v>0</v>
      </c>
      <c r="AO117" s="17">
        <f>本体!AQ116</f>
        <v>0</v>
      </c>
      <c r="AP117" s="17">
        <f>本体!AR116</f>
        <v>0</v>
      </c>
      <c r="AQ117" s="17">
        <f>本体!AS116</f>
        <v>0</v>
      </c>
      <c r="AR117" s="17">
        <f>本体!AT116</f>
        <v>0</v>
      </c>
      <c r="AS117" s="17">
        <f>本体!AU116</f>
        <v>0</v>
      </c>
      <c r="AT117" s="17">
        <f>本体!AV116</f>
        <v>0</v>
      </c>
      <c r="AU117" s="17">
        <f>本体!AW116</f>
        <v>0</v>
      </c>
      <c r="AV117" s="17">
        <f>本体!AX116</f>
        <v>0</v>
      </c>
      <c r="AW117" s="17">
        <f>本体!AY116</f>
        <v>0</v>
      </c>
      <c r="AX117" s="17">
        <f>本体!AZ116</f>
        <v>0</v>
      </c>
      <c r="AY117" s="17">
        <f>本体!BA116</f>
        <v>0</v>
      </c>
      <c r="AZ117" s="17">
        <f>本体!BB116</f>
        <v>0</v>
      </c>
      <c r="BA117" s="17">
        <f>本体!BC116</f>
        <v>0</v>
      </c>
      <c r="BB117" s="17">
        <f>本体!BD116</f>
        <v>0</v>
      </c>
      <c r="BC117" s="17">
        <f>本体!BE116</f>
        <v>0</v>
      </c>
      <c r="BD117" s="17">
        <f>本体!BF116</f>
        <v>0</v>
      </c>
      <c r="BE117" s="17">
        <f>本体!BG116</f>
        <v>0</v>
      </c>
      <c r="BF117" s="17">
        <f>本体!BH116</f>
        <v>0</v>
      </c>
      <c r="BG117" s="17">
        <f>本体!BI116</f>
        <v>0</v>
      </c>
      <c r="BH117" s="17">
        <f>本体!BJ116</f>
        <v>0</v>
      </c>
      <c r="BI117" s="17">
        <f>本体!BK116</f>
        <v>0</v>
      </c>
      <c r="BJ117" s="17">
        <f>本体!BL116</f>
        <v>0</v>
      </c>
      <c r="BK117" s="17">
        <f>本体!BM116</f>
        <v>0</v>
      </c>
      <c r="BL117" s="17">
        <f>本体!BN116</f>
        <v>0</v>
      </c>
      <c r="BM117" s="17">
        <f>本体!CE116</f>
        <v>0</v>
      </c>
      <c r="BN117" s="17">
        <f>本体!CB116</f>
        <v>0</v>
      </c>
      <c r="BO117" s="17">
        <f>本体!CC116</f>
        <v>0</v>
      </c>
      <c r="BP117" s="17">
        <f>本体!CD116</f>
        <v>0</v>
      </c>
      <c r="BQ117" s="17">
        <f>本体!BT116</f>
        <v>0</v>
      </c>
      <c r="BR117" s="17">
        <f>本体!BU116</f>
        <v>0</v>
      </c>
      <c r="BS117" s="17">
        <f>本体!BV116</f>
        <v>0</v>
      </c>
      <c r="BT117" s="17">
        <f>本体!BW116</f>
        <v>0</v>
      </c>
      <c r="BU117" s="17">
        <f>本体!BZ116</f>
        <v>0</v>
      </c>
      <c r="BV117" s="17">
        <f>本体!BS116</f>
        <v>0</v>
      </c>
      <c r="BW117" s="17">
        <f>本体!BO116</f>
        <v>0</v>
      </c>
      <c r="BX117" s="17">
        <f>本体!BP116</f>
        <v>0</v>
      </c>
      <c r="BY117" s="17">
        <f>本体!BQ116</f>
        <v>0</v>
      </c>
      <c r="BZ117" s="17">
        <f>本体!BX116</f>
        <v>0</v>
      </c>
      <c r="CA117" s="17">
        <f>本体!BY116</f>
        <v>0</v>
      </c>
      <c r="CB117" s="17">
        <f>本体!BR116</f>
        <v>0</v>
      </c>
      <c r="CC117" s="17">
        <f>本体!CA116</f>
        <v>0</v>
      </c>
      <c r="CD117" s="17">
        <f>本体!CG116</f>
        <v>0</v>
      </c>
      <c r="CE117" s="17">
        <f>本体!CH116</f>
        <v>0</v>
      </c>
      <c r="CF117" s="30">
        <f>本体!CI116</f>
        <v>0</v>
      </c>
    </row>
    <row r="118" spans="2:84">
      <c r="B118" s="29">
        <f>本体!C117</f>
        <v>0</v>
      </c>
      <c r="C118" s="17">
        <f>本体!D117</f>
        <v>0</v>
      </c>
      <c r="D118" s="17">
        <f>本体!E117</f>
        <v>0</v>
      </c>
      <c r="E118" s="17">
        <f>本体!G117</f>
        <v>0</v>
      </c>
      <c r="F118" s="17">
        <f>本体!H117</f>
        <v>0</v>
      </c>
      <c r="G118" s="17">
        <f>本体!I117</f>
        <v>0</v>
      </c>
      <c r="H118" s="17">
        <f>本体!J117</f>
        <v>0</v>
      </c>
      <c r="I118" s="17">
        <f>本体!K117</f>
        <v>0</v>
      </c>
      <c r="J118" s="17">
        <f>本体!L117</f>
        <v>0</v>
      </c>
      <c r="K118" s="17">
        <f>本体!M117</f>
        <v>0</v>
      </c>
      <c r="L118" s="17">
        <f>本体!N117</f>
        <v>0</v>
      </c>
      <c r="M118" s="17">
        <f>本体!O117</f>
        <v>0</v>
      </c>
      <c r="N118" s="17">
        <f>本体!P117</f>
        <v>0</v>
      </c>
      <c r="O118" s="17">
        <f>本体!Q117</f>
        <v>0</v>
      </c>
      <c r="P118" s="17">
        <f>本体!R117</f>
        <v>0</v>
      </c>
      <c r="Q118" s="17">
        <f>本体!S117</f>
        <v>0</v>
      </c>
      <c r="R118" s="17">
        <f>本体!T117</f>
        <v>0</v>
      </c>
      <c r="S118" s="17">
        <f>本体!U117</f>
        <v>0</v>
      </c>
      <c r="T118" s="17">
        <f>本体!V117</f>
        <v>0</v>
      </c>
      <c r="U118" s="17">
        <f>本体!W117</f>
        <v>0</v>
      </c>
      <c r="V118" s="17">
        <f>本体!X117</f>
        <v>0</v>
      </c>
      <c r="W118" s="17">
        <f>本体!Y117</f>
        <v>0</v>
      </c>
      <c r="X118" s="17">
        <f>本体!Z117</f>
        <v>0</v>
      </c>
      <c r="Y118" s="17">
        <f>本体!AA117</f>
        <v>0</v>
      </c>
      <c r="Z118" s="17">
        <f>本体!AB117</f>
        <v>0</v>
      </c>
      <c r="AA118" s="17">
        <f>本体!AC117</f>
        <v>0</v>
      </c>
      <c r="AB118" s="17">
        <f>本体!AD117</f>
        <v>0</v>
      </c>
      <c r="AC118" s="17">
        <f>本体!AE117</f>
        <v>0</v>
      </c>
      <c r="AD118" s="17">
        <f>本体!AF117</f>
        <v>0</v>
      </c>
      <c r="AE118" s="17">
        <f>本体!AG117</f>
        <v>0</v>
      </c>
      <c r="AF118" s="17">
        <f>本体!AH117</f>
        <v>0</v>
      </c>
      <c r="AG118" s="17">
        <f>本体!AI117</f>
        <v>0</v>
      </c>
      <c r="AH118" s="17">
        <f>本体!AJ117</f>
        <v>0</v>
      </c>
      <c r="AI118" s="17">
        <f>本体!AK117</f>
        <v>0</v>
      </c>
      <c r="AJ118" s="17">
        <f>本体!AL117</f>
        <v>0</v>
      </c>
      <c r="AK118" s="17">
        <f>本体!AM117</f>
        <v>0</v>
      </c>
      <c r="AL118" s="17">
        <f>本体!AN117</f>
        <v>0</v>
      </c>
      <c r="AM118" s="17">
        <f>本体!AO117</f>
        <v>0</v>
      </c>
      <c r="AN118" s="17">
        <f>本体!AP117</f>
        <v>0</v>
      </c>
      <c r="AO118" s="17">
        <f>本体!AQ117</f>
        <v>0</v>
      </c>
      <c r="AP118" s="17">
        <f>本体!AR117</f>
        <v>0</v>
      </c>
      <c r="AQ118" s="17">
        <f>本体!AS117</f>
        <v>0</v>
      </c>
      <c r="AR118" s="17">
        <f>本体!AT117</f>
        <v>0</v>
      </c>
      <c r="AS118" s="17">
        <f>本体!AU117</f>
        <v>0</v>
      </c>
      <c r="AT118" s="17">
        <f>本体!AV117</f>
        <v>0</v>
      </c>
      <c r="AU118" s="17">
        <f>本体!AW117</f>
        <v>0</v>
      </c>
      <c r="AV118" s="17">
        <f>本体!AX117</f>
        <v>0</v>
      </c>
      <c r="AW118" s="17">
        <f>本体!AY117</f>
        <v>0</v>
      </c>
      <c r="AX118" s="17">
        <f>本体!AZ117</f>
        <v>0</v>
      </c>
      <c r="AY118" s="17">
        <f>本体!BA117</f>
        <v>0</v>
      </c>
      <c r="AZ118" s="17">
        <f>本体!BB117</f>
        <v>0</v>
      </c>
      <c r="BA118" s="17">
        <f>本体!BC117</f>
        <v>0</v>
      </c>
      <c r="BB118" s="17">
        <f>本体!BD117</f>
        <v>0</v>
      </c>
      <c r="BC118" s="17">
        <f>本体!BE117</f>
        <v>0</v>
      </c>
      <c r="BD118" s="17">
        <f>本体!BF117</f>
        <v>0</v>
      </c>
      <c r="BE118" s="17">
        <f>本体!BG117</f>
        <v>0</v>
      </c>
      <c r="BF118" s="17">
        <f>本体!BH117</f>
        <v>0</v>
      </c>
      <c r="BG118" s="17">
        <f>本体!BI117</f>
        <v>0</v>
      </c>
      <c r="BH118" s="17">
        <f>本体!BJ117</f>
        <v>0</v>
      </c>
      <c r="BI118" s="17">
        <f>本体!BK117</f>
        <v>0</v>
      </c>
      <c r="BJ118" s="17">
        <f>本体!BL117</f>
        <v>0</v>
      </c>
      <c r="BK118" s="17">
        <f>本体!BM117</f>
        <v>0</v>
      </c>
      <c r="BL118" s="17">
        <f>本体!BN117</f>
        <v>0</v>
      </c>
      <c r="BM118" s="17">
        <f>本体!CE117</f>
        <v>0</v>
      </c>
      <c r="BN118" s="17">
        <f>本体!CB117</f>
        <v>0</v>
      </c>
      <c r="BO118" s="17">
        <f>本体!CC117</f>
        <v>0</v>
      </c>
      <c r="BP118" s="17">
        <f>本体!CD117</f>
        <v>0</v>
      </c>
      <c r="BQ118" s="17">
        <f>本体!BT117</f>
        <v>0</v>
      </c>
      <c r="BR118" s="17">
        <f>本体!BU117</f>
        <v>0</v>
      </c>
      <c r="BS118" s="17">
        <f>本体!BV117</f>
        <v>0</v>
      </c>
      <c r="BT118" s="17">
        <f>本体!BW117</f>
        <v>0</v>
      </c>
      <c r="BU118" s="17">
        <f>本体!BZ117</f>
        <v>0</v>
      </c>
      <c r="BV118" s="17">
        <f>本体!BS117</f>
        <v>0</v>
      </c>
      <c r="BW118" s="17">
        <f>本体!BO117</f>
        <v>0</v>
      </c>
      <c r="BX118" s="17">
        <f>本体!BP117</f>
        <v>0</v>
      </c>
      <c r="BY118" s="17">
        <f>本体!BQ117</f>
        <v>0</v>
      </c>
      <c r="BZ118" s="17">
        <f>本体!BX117</f>
        <v>0</v>
      </c>
      <c r="CA118" s="17">
        <f>本体!BY117</f>
        <v>0</v>
      </c>
      <c r="CB118" s="17">
        <f>本体!BR117</f>
        <v>0</v>
      </c>
      <c r="CC118" s="17">
        <f>本体!CA117</f>
        <v>0</v>
      </c>
      <c r="CD118" s="17">
        <f>本体!CG117</f>
        <v>0</v>
      </c>
      <c r="CE118" s="17">
        <f>本体!CH117</f>
        <v>0</v>
      </c>
      <c r="CF118" s="30">
        <f>本体!CI117</f>
        <v>0</v>
      </c>
    </row>
    <row r="119" spans="2:84">
      <c r="B119" s="29">
        <f>本体!C118</f>
        <v>0</v>
      </c>
      <c r="C119" s="17">
        <f>本体!D118</f>
        <v>0</v>
      </c>
      <c r="D119" s="17">
        <f>本体!E118</f>
        <v>0</v>
      </c>
      <c r="E119" s="17">
        <f>本体!G118</f>
        <v>0</v>
      </c>
      <c r="F119" s="17">
        <f>本体!H118</f>
        <v>0</v>
      </c>
      <c r="G119" s="17">
        <f>本体!I118</f>
        <v>0</v>
      </c>
      <c r="H119" s="17">
        <f>本体!J118</f>
        <v>0</v>
      </c>
      <c r="I119" s="17">
        <f>本体!K118</f>
        <v>0</v>
      </c>
      <c r="J119" s="17">
        <f>本体!L118</f>
        <v>0</v>
      </c>
      <c r="K119" s="17">
        <f>本体!M118</f>
        <v>0</v>
      </c>
      <c r="L119" s="17">
        <f>本体!N118</f>
        <v>0</v>
      </c>
      <c r="M119" s="17">
        <f>本体!O118</f>
        <v>0</v>
      </c>
      <c r="N119" s="17">
        <f>本体!P118</f>
        <v>0</v>
      </c>
      <c r="O119" s="17">
        <f>本体!Q118</f>
        <v>0</v>
      </c>
      <c r="P119" s="17">
        <f>本体!R118</f>
        <v>0</v>
      </c>
      <c r="Q119" s="17">
        <f>本体!S118</f>
        <v>0</v>
      </c>
      <c r="R119" s="17">
        <f>本体!T118</f>
        <v>0</v>
      </c>
      <c r="S119" s="17">
        <f>本体!U118</f>
        <v>0</v>
      </c>
      <c r="T119" s="17">
        <f>本体!V118</f>
        <v>0</v>
      </c>
      <c r="U119" s="17">
        <f>本体!W118</f>
        <v>0</v>
      </c>
      <c r="V119" s="17">
        <f>本体!X118</f>
        <v>0</v>
      </c>
      <c r="W119" s="17">
        <f>本体!Y118</f>
        <v>0</v>
      </c>
      <c r="X119" s="17">
        <f>本体!Z118</f>
        <v>0</v>
      </c>
      <c r="Y119" s="17">
        <f>本体!AA118</f>
        <v>0</v>
      </c>
      <c r="Z119" s="17">
        <f>本体!AB118</f>
        <v>0</v>
      </c>
      <c r="AA119" s="17">
        <f>本体!AC118</f>
        <v>0</v>
      </c>
      <c r="AB119" s="17">
        <f>本体!AD118</f>
        <v>0</v>
      </c>
      <c r="AC119" s="17">
        <f>本体!AE118</f>
        <v>0</v>
      </c>
      <c r="AD119" s="17">
        <f>本体!AF118</f>
        <v>0</v>
      </c>
      <c r="AE119" s="17">
        <f>本体!AG118</f>
        <v>0</v>
      </c>
      <c r="AF119" s="17">
        <f>本体!AH118</f>
        <v>0</v>
      </c>
      <c r="AG119" s="17">
        <f>本体!AI118</f>
        <v>0</v>
      </c>
      <c r="AH119" s="17">
        <f>本体!AJ118</f>
        <v>0</v>
      </c>
      <c r="AI119" s="17">
        <f>本体!AK118</f>
        <v>0</v>
      </c>
      <c r="AJ119" s="17">
        <f>本体!AL118</f>
        <v>0</v>
      </c>
      <c r="AK119" s="17">
        <f>本体!AM118</f>
        <v>0</v>
      </c>
      <c r="AL119" s="17">
        <f>本体!AN118</f>
        <v>0</v>
      </c>
      <c r="AM119" s="17">
        <f>本体!AO118</f>
        <v>0</v>
      </c>
      <c r="AN119" s="17">
        <f>本体!AP118</f>
        <v>0</v>
      </c>
      <c r="AO119" s="17">
        <f>本体!AQ118</f>
        <v>0</v>
      </c>
      <c r="AP119" s="17">
        <f>本体!AR118</f>
        <v>0</v>
      </c>
      <c r="AQ119" s="17">
        <f>本体!AS118</f>
        <v>0</v>
      </c>
      <c r="AR119" s="17">
        <f>本体!AT118</f>
        <v>0</v>
      </c>
      <c r="AS119" s="17">
        <f>本体!AU118</f>
        <v>0</v>
      </c>
      <c r="AT119" s="17">
        <f>本体!AV118</f>
        <v>0</v>
      </c>
      <c r="AU119" s="17">
        <f>本体!AW118</f>
        <v>0</v>
      </c>
      <c r="AV119" s="17">
        <f>本体!AX118</f>
        <v>0</v>
      </c>
      <c r="AW119" s="17">
        <f>本体!AY118</f>
        <v>0</v>
      </c>
      <c r="AX119" s="17">
        <f>本体!AZ118</f>
        <v>0</v>
      </c>
      <c r="AY119" s="17">
        <f>本体!BA118</f>
        <v>0</v>
      </c>
      <c r="AZ119" s="17">
        <f>本体!BB118</f>
        <v>0</v>
      </c>
      <c r="BA119" s="17">
        <f>本体!BC118</f>
        <v>0</v>
      </c>
      <c r="BB119" s="17">
        <f>本体!BD118</f>
        <v>0</v>
      </c>
      <c r="BC119" s="17">
        <f>本体!BE118</f>
        <v>0</v>
      </c>
      <c r="BD119" s="17">
        <f>本体!BF118</f>
        <v>0</v>
      </c>
      <c r="BE119" s="17">
        <f>本体!BG118</f>
        <v>0</v>
      </c>
      <c r="BF119" s="17">
        <f>本体!BH118</f>
        <v>0</v>
      </c>
      <c r="BG119" s="17">
        <f>本体!BI118</f>
        <v>0</v>
      </c>
      <c r="BH119" s="17">
        <f>本体!BJ118</f>
        <v>0</v>
      </c>
      <c r="BI119" s="17">
        <f>本体!BK118</f>
        <v>0</v>
      </c>
      <c r="BJ119" s="17">
        <f>本体!BL118</f>
        <v>0</v>
      </c>
      <c r="BK119" s="17">
        <f>本体!BM118</f>
        <v>0</v>
      </c>
      <c r="BL119" s="17">
        <f>本体!BN118</f>
        <v>0</v>
      </c>
      <c r="BM119" s="17">
        <f>本体!CE118</f>
        <v>0</v>
      </c>
      <c r="BN119" s="17">
        <f>本体!CB118</f>
        <v>0</v>
      </c>
      <c r="BO119" s="17">
        <f>本体!CC118</f>
        <v>0</v>
      </c>
      <c r="BP119" s="17">
        <f>本体!CD118</f>
        <v>0</v>
      </c>
      <c r="BQ119" s="17">
        <f>本体!BT118</f>
        <v>0</v>
      </c>
      <c r="BR119" s="17">
        <f>本体!BU118</f>
        <v>0</v>
      </c>
      <c r="BS119" s="17">
        <f>本体!BV118</f>
        <v>0</v>
      </c>
      <c r="BT119" s="17">
        <f>本体!BW118</f>
        <v>0</v>
      </c>
      <c r="BU119" s="17">
        <f>本体!BZ118</f>
        <v>0</v>
      </c>
      <c r="BV119" s="17">
        <f>本体!BS118</f>
        <v>0</v>
      </c>
      <c r="BW119" s="17">
        <f>本体!BO118</f>
        <v>0</v>
      </c>
      <c r="BX119" s="17">
        <f>本体!BP118</f>
        <v>0</v>
      </c>
      <c r="BY119" s="17">
        <f>本体!BQ118</f>
        <v>0</v>
      </c>
      <c r="BZ119" s="17">
        <f>本体!BX118</f>
        <v>0</v>
      </c>
      <c r="CA119" s="17">
        <f>本体!BY118</f>
        <v>0</v>
      </c>
      <c r="CB119" s="17">
        <f>本体!BR118</f>
        <v>0</v>
      </c>
      <c r="CC119" s="17">
        <f>本体!CA118</f>
        <v>0</v>
      </c>
      <c r="CD119" s="17">
        <f>本体!CG118</f>
        <v>0</v>
      </c>
      <c r="CE119" s="17">
        <f>本体!CH118</f>
        <v>0</v>
      </c>
      <c r="CF119" s="30">
        <f>本体!CI118</f>
        <v>0</v>
      </c>
    </row>
    <row r="120" spans="2:84">
      <c r="B120" s="29">
        <f>本体!C119</f>
        <v>0</v>
      </c>
      <c r="C120" s="17">
        <f>本体!D119</f>
        <v>0</v>
      </c>
      <c r="D120" s="17">
        <f>本体!E119</f>
        <v>0</v>
      </c>
      <c r="E120" s="17">
        <f>本体!G119</f>
        <v>0</v>
      </c>
      <c r="F120" s="17">
        <f>本体!H119</f>
        <v>0</v>
      </c>
      <c r="G120" s="17">
        <f>本体!I119</f>
        <v>0</v>
      </c>
      <c r="H120" s="17">
        <f>本体!J119</f>
        <v>0</v>
      </c>
      <c r="I120" s="17">
        <f>本体!K119</f>
        <v>0</v>
      </c>
      <c r="J120" s="17">
        <f>本体!L119</f>
        <v>0</v>
      </c>
      <c r="K120" s="17">
        <f>本体!M119</f>
        <v>0</v>
      </c>
      <c r="L120" s="17">
        <f>本体!N119</f>
        <v>0</v>
      </c>
      <c r="M120" s="17">
        <f>本体!O119</f>
        <v>0</v>
      </c>
      <c r="N120" s="17">
        <f>本体!P119</f>
        <v>0</v>
      </c>
      <c r="O120" s="17">
        <f>本体!Q119</f>
        <v>0</v>
      </c>
      <c r="P120" s="17">
        <f>本体!R119</f>
        <v>0</v>
      </c>
      <c r="Q120" s="17">
        <f>本体!S119</f>
        <v>0</v>
      </c>
      <c r="R120" s="17">
        <f>本体!T119</f>
        <v>0</v>
      </c>
      <c r="S120" s="17">
        <f>本体!U119</f>
        <v>0</v>
      </c>
      <c r="T120" s="17">
        <f>本体!V119</f>
        <v>0</v>
      </c>
      <c r="U120" s="17">
        <f>本体!W119</f>
        <v>0</v>
      </c>
      <c r="V120" s="17">
        <f>本体!X119</f>
        <v>0</v>
      </c>
      <c r="W120" s="17">
        <f>本体!Y119</f>
        <v>0</v>
      </c>
      <c r="X120" s="17">
        <f>本体!Z119</f>
        <v>0</v>
      </c>
      <c r="Y120" s="17">
        <f>本体!AA119</f>
        <v>0</v>
      </c>
      <c r="Z120" s="17">
        <f>本体!AB119</f>
        <v>0</v>
      </c>
      <c r="AA120" s="17">
        <f>本体!AC119</f>
        <v>0</v>
      </c>
      <c r="AB120" s="17">
        <f>本体!AD119</f>
        <v>0</v>
      </c>
      <c r="AC120" s="17">
        <f>本体!AE119</f>
        <v>0</v>
      </c>
      <c r="AD120" s="17">
        <f>本体!AF119</f>
        <v>0</v>
      </c>
      <c r="AE120" s="17">
        <f>本体!AG119</f>
        <v>0</v>
      </c>
      <c r="AF120" s="17">
        <f>本体!AH119</f>
        <v>0</v>
      </c>
      <c r="AG120" s="17">
        <f>本体!AI119</f>
        <v>0</v>
      </c>
      <c r="AH120" s="17">
        <f>本体!AJ119</f>
        <v>0</v>
      </c>
      <c r="AI120" s="17">
        <f>本体!AK119</f>
        <v>0</v>
      </c>
      <c r="AJ120" s="17">
        <f>本体!AL119</f>
        <v>0</v>
      </c>
      <c r="AK120" s="17">
        <f>本体!AM119</f>
        <v>0</v>
      </c>
      <c r="AL120" s="17">
        <f>本体!AN119</f>
        <v>0</v>
      </c>
      <c r="AM120" s="17">
        <f>本体!AO119</f>
        <v>0</v>
      </c>
      <c r="AN120" s="17">
        <f>本体!AP119</f>
        <v>0</v>
      </c>
      <c r="AO120" s="17">
        <f>本体!AQ119</f>
        <v>0</v>
      </c>
      <c r="AP120" s="17">
        <f>本体!AR119</f>
        <v>0</v>
      </c>
      <c r="AQ120" s="17">
        <f>本体!AS119</f>
        <v>0</v>
      </c>
      <c r="AR120" s="17">
        <f>本体!AT119</f>
        <v>0</v>
      </c>
      <c r="AS120" s="17">
        <f>本体!AU119</f>
        <v>0</v>
      </c>
      <c r="AT120" s="17">
        <f>本体!AV119</f>
        <v>0</v>
      </c>
      <c r="AU120" s="17">
        <f>本体!AW119</f>
        <v>0</v>
      </c>
      <c r="AV120" s="17">
        <f>本体!AX119</f>
        <v>0</v>
      </c>
      <c r="AW120" s="17">
        <f>本体!AY119</f>
        <v>0</v>
      </c>
      <c r="AX120" s="17">
        <f>本体!AZ119</f>
        <v>0</v>
      </c>
      <c r="AY120" s="17">
        <f>本体!BA119</f>
        <v>0</v>
      </c>
      <c r="AZ120" s="17">
        <f>本体!BB119</f>
        <v>0</v>
      </c>
      <c r="BA120" s="17">
        <f>本体!BC119</f>
        <v>0</v>
      </c>
      <c r="BB120" s="17">
        <f>本体!BD119</f>
        <v>0</v>
      </c>
      <c r="BC120" s="17">
        <f>本体!BE119</f>
        <v>0</v>
      </c>
      <c r="BD120" s="17">
        <f>本体!BF119</f>
        <v>0</v>
      </c>
      <c r="BE120" s="17">
        <f>本体!BG119</f>
        <v>0</v>
      </c>
      <c r="BF120" s="17">
        <f>本体!BH119</f>
        <v>0</v>
      </c>
      <c r="BG120" s="17">
        <f>本体!BI119</f>
        <v>0</v>
      </c>
      <c r="BH120" s="17">
        <f>本体!BJ119</f>
        <v>0</v>
      </c>
      <c r="BI120" s="17">
        <f>本体!BK119</f>
        <v>0</v>
      </c>
      <c r="BJ120" s="17">
        <f>本体!BL119</f>
        <v>0</v>
      </c>
      <c r="BK120" s="17">
        <f>本体!BM119</f>
        <v>0</v>
      </c>
      <c r="BL120" s="17">
        <f>本体!BN119</f>
        <v>0</v>
      </c>
      <c r="BM120" s="17">
        <f>本体!CE119</f>
        <v>0</v>
      </c>
      <c r="BN120" s="17">
        <f>本体!CB119</f>
        <v>0</v>
      </c>
      <c r="BO120" s="17">
        <f>本体!CC119</f>
        <v>0</v>
      </c>
      <c r="BP120" s="17">
        <f>本体!CD119</f>
        <v>0</v>
      </c>
      <c r="BQ120" s="17">
        <f>本体!BT119</f>
        <v>0</v>
      </c>
      <c r="BR120" s="17">
        <f>本体!BU119</f>
        <v>0</v>
      </c>
      <c r="BS120" s="17">
        <f>本体!BV119</f>
        <v>0</v>
      </c>
      <c r="BT120" s="17">
        <f>本体!BW119</f>
        <v>0</v>
      </c>
      <c r="BU120" s="17">
        <f>本体!BZ119</f>
        <v>0</v>
      </c>
      <c r="BV120" s="17">
        <f>本体!BS119</f>
        <v>0</v>
      </c>
      <c r="BW120" s="17">
        <f>本体!BO119</f>
        <v>0</v>
      </c>
      <c r="BX120" s="17">
        <f>本体!BP119</f>
        <v>0</v>
      </c>
      <c r="BY120" s="17">
        <f>本体!BQ119</f>
        <v>0</v>
      </c>
      <c r="BZ120" s="17">
        <f>本体!BX119</f>
        <v>0</v>
      </c>
      <c r="CA120" s="17">
        <f>本体!BY119</f>
        <v>0</v>
      </c>
      <c r="CB120" s="17">
        <f>本体!BR119</f>
        <v>0</v>
      </c>
      <c r="CC120" s="17">
        <f>本体!CA119</f>
        <v>0</v>
      </c>
      <c r="CD120" s="17">
        <f>本体!CG119</f>
        <v>0</v>
      </c>
      <c r="CE120" s="17">
        <f>本体!CH119</f>
        <v>0</v>
      </c>
      <c r="CF120" s="30">
        <f>本体!CI119</f>
        <v>0</v>
      </c>
    </row>
    <row r="121" spans="2:84">
      <c r="B121" s="29">
        <f>本体!C120</f>
        <v>0</v>
      </c>
      <c r="C121" s="17">
        <f>本体!D120</f>
        <v>0</v>
      </c>
      <c r="D121" s="17">
        <f>本体!E120</f>
        <v>0</v>
      </c>
      <c r="E121" s="17">
        <f>本体!G120</f>
        <v>0</v>
      </c>
      <c r="F121" s="17">
        <f>本体!H120</f>
        <v>0</v>
      </c>
      <c r="G121" s="17">
        <f>本体!I120</f>
        <v>0</v>
      </c>
      <c r="H121" s="17">
        <f>本体!J120</f>
        <v>0</v>
      </c>
      <c r="I121" s="17">
        <f>本体!K120</f>
        <v>0</v>
      </c>
      <c r="J121" s="17">
        <f>本体!L120</f>
        <v>0</v>
      </c>
      <c r="K121" s="17">
        <f>本体!M120</f>
        <v>0</v>
      </c>
      <c r="L121" s="17">
        <f>本体!N120</f>
        <v>0</v>
      </c>
      <c r="M121" s="17">
        <f>本体!O120</f>
        <v>0</v>
      </c>
      <c r="N121" s="17">
        <f>本体!P120</f>
        <v>0</v>
      </c>
      <c r="O121" s="17">
        <f>本体!Q120</f>
        <v>0</v>
      </c>
      <c r="P121" s="17">
        <f>本体!R120</f>
        <v>0</v>
      </c>
      <c r="Q121" s="17">
        <f>本体!S120</f>
        <v>0</v>
      </c>
      <c r="R121" s="17">
        <f>本体!T120</f>
        <v>0</v>
      </c>
      <c r="S121" s="17">
        <f>本体!U120</f>
        <v>0</v>
      </c>
      <c r="T121" s="17">
        <f>本体!V120</f>
        <v>0</v>
      </c>
      <c r="U121" s="17">
        <f>本体!W120</f>
        <v>0</v>
      </c>
      <c r="V121" s="17">
        <f>本体!X120</f>
        <v>0</v>
      </c>
      <c r="W121" s="17">
        <f>本体!Y120</f>
        <v>0</v>
      </c>
      <c r="X121" s="17">
        <f>本体!Z120</f>
        <v>0</v>
      </c>
      <c r="Y121" s="17">
        <f>本体!AA120</f>
        <v>0</v>
      </c>
      <c r="Z121" s="17">
        <f>本体!AB120</f>
        <v>0</v>
      </c>
      <c r="AA121" s="17">
        <f>本体!AC120</f>
        <v>0</v>
      </c>
      <c r="AB121" s="17">
        <f>本体!AD120</f>
        <v>0</v>
      </c>
      <c r="AC121" s="17">
        <f>本体!AE120</f>
        <v>0</v>
      </c>
      <c r="AD121" s="17">
        <f>本体!AF120</f>
        <v>0</v>
      </c>
      <c r="AE121" s="17">
        <f>本体!AG120</f>
        <v>0</v>
      </c>
      <c r="AF121" s="17">
        <f>本体!AH120</f>
        <v>0</v>
      </c>
      <c r="AG121" s="17">
        <f>本体!AI120</f>
        <v>0</v>
      </c>
      <c r="AH121" s="17">
        <f>本体!AJ120</f>
        <v>0</v>
      </c>
      <c r="AI121" s="17">
        <f>本体!AK120</f>
        <v>0</v>
      </c>
      <c r="AJ121" s="17">
        <f>本体!AL120</f>
        <v>0</v>
      </c>
      <c r="AK121" s="17">
        <f>本体!AM120</f>
        <v>0</v>
      </c>
      <c r="AL121" s="17">
        <f>本体!AN120</f>
        <v>0</v>
      </c>
      <c r="AM121" s="17">
        <f>本体!AO120</f>
        <v>0</v>
      </c>
      <c r="AN121" s="17">
        <f>本体!AP120</f>
        <v>0</v>
      </c>
      <c r="AO121" s="17">
        <f>本体!AQ120</f>
        <v>0</v>
      </c>
      <c r="AP121" s="17">
        <f>本体!AR120</f>
        <v>0</v>
      </c>
      <c r="AQ121" s="17">
        <f>本体!AS120</f>
        <v>0</v>
      </c>
      <c r="AR121" s="17">
        <f>本体!AT120</f>
        <v>0</v>
      </c>
      <c r="AS121" s="17">
        <f>本体!AU120</f>
        <v>0</v>
      </c>
      <c r="AT121" s="17">
        <f>本体!AV120</f>
        <v>0</v>
      </c>
      <c r="AU121" s="17">
        <f>本体!AW120</f>
        <v>0</v>
      </c>
      <c r="AV121" s="17">
        <f>本体!AX120</f>
        <v>0</v>
      </c>
      <c r="AW121" s="17">
        <f>本体!AY120</f>
        <v>0</v>
      </c>
      <c r="AX121" s="17">
        <f>本体!AZ120</f>
        <v>0</v>
      </c>
      <c r="AY121" s="17">
        <f>本体!BA120</f>
        <v>0</v>
      </c>
      <c r="AZ121" s="17">
        <f>本体!BB120</f>
        <v>0</v>
      </c>
      <c r="BA121" s="17">
        <f>本体!BC120</f>
        <v>0</v>
      </c>
      <c r="BB121" s="17">
        <f>本体!BD120</f>
        <v>0</v>
      </c>
      <c r="BC121" s="17">
        <f>本体!BE120</f>
        <v>0</v>
      </c>
      <c r="BD121" s="17">
        <f>本体!BF120</f>
        <v>0</v>
      </c>
      <c r="BE121" s="17">
        <f>本体!BG120</f>
        <v>0</v>
      </c>
      <c r="BF121" s="17">
        <f>本体!BH120</f>
        <v>0</v>
      </c>
      <c r="BG121" s="17">
        <f>本体!BI120</f>
        <v>0</v>
      </c>
      <c r="BH121" s="17">
        <f>本体!BJ120</f>
        <v>0</v>
      </c>
      <c r="BI121" s="17">
        <f>本体!BK120</f>
        <v>0</v>
      </c>
      <c r="BJ121" s="17">
        <f>本体!BL120</f>
        <v>0</v>
      </c>
      <c r="BK121" s="17">
        <f>本体!BM120</f>
        <v>0</v>
      </c>
      <c r="BL121" s="17">
        <f>本体!BN120</f>
        <v>0</v>
      </c>
      <c r="BM121" s="17">
        <f>本体!CE120</f>
        <v>0</v>
      </c>
      <c r="BN121" s="17">
        <f>本体!CB120</f>
        <v>0</v>
      </c>
      <c r="BO121" s="17">
        <f>本体!CC120</f>
        <v>0</v>
      </c>
      <c r="BP121" s="17">
        <f>本体!CD120</f>
        <v>0</v>
      </c>
      <c r="BQ121" s="17">
        <f>本体!BT120</f>
        <v>0</v>
      </c>
      <c r="BR121" s="17">
        <f>本体!BU120</f>
        <v>0</v>
      </c>
      <c r="BS121" s="17">
        <f>本体!BV120</f>
        <v>0</v>
      </c>
      <c r="BT121" s="17">
        <f>本体!BW120</f>
        <v>0</v>
      </c>
      <c r="BU121" s="17">
        <f>本体!BZ120</f>
        <v>0</v>
      </c>
      <c r="BV121" s="17">
        <f>本体!BS120</f>
        <v>0</v>
      </c>
      <c r="BW121" s="17">
        <f>本体!BO120</f>
        <v>0</v>
      </c>
      <c r="BX121" s="17">
        <f>本体!BP120</f>
        <v>0</v>
      </c>
      <c r="BY121" s="17">
        <f>本体!BQ120</f>
        <v>0</v>
      </c>
      <c r="BZ121" s="17">
        <f>本体!BX120</f>
        <v>0</v>
      </c>
      <c r="CA121" s="17">
        <f>本体!BY120</f>
        <v>0</v>
      </c>
      <c r="CB121" s="17">
        <f>本体!BR120</f>
        <v>0</v>
      </c>
      <c r="CC121" s="17">
        <f>本体!CA120</f>
        <v>0</v>
      </c>
      <c r="CD121" s="17">
        <f>本体!CG120</f>
        <v>0</v>
      </c>
      <c r="CE121" s="17">
        <f>本体!CH120</f>
        <v>0</v>
      </c>
      <c r="CF121" s="30">
        <f>本体!CI120</f>
        <v>0</v>
      </c>
    </row>
    <row r="122" spans="2:84">
      <c r="B122" s="29">
        <f>本体!C121</f>
        <v>0</v>
      </c>
      <c r="C122" s="17">
        <f>本体!D121</f>
        <v>0</v>
      </c>
      <c r="D122" s="17">
        <f>本体!E121</f>
        <v>0</v>
      </c>
      <c r="E122" s="17">
        <f>本体!G121</f>
        <v>0</v>
      </c>
      <c r="F122" s="17">
        <f>本体!H121</f>
        <v>0</v>
      </c>
      <c r="G122" s="17">
        <f>本体!I121</f>
        <v>0</v>
      </c>
      <c r="H122" s="17">
        <f>本体!J121</f>
        <v>0</v>
      </c>
      <c r="I122" s="17">
        <f>本体!K121</f>
        <v>0</v>
      </c>
      <c r="J122" s="17">
        <f>本体!L121</f>
        <v>0</v>
      </c>
      <c r="K122" s="17">
        <f>本体!M121</f>
        <v>0</v>
      </c>
      <c r="L122" s="17">
        <f>本体!N121</f>
        <v>0</v>
      </c>
      <c r="M122" s="17">
        <f>本体!O121</f>
        <v>0</v>
      </c>
      <c r="N122" s="17">
        <f>本体!P121</f>
        <v>0</v>
      </c>
      <c r="O122" s="17">
        <f>本体!Q121</f>
        <v>0</v>
      </c>
      <c r="P122" s="17">
        <f>本体!R121</f>
        <v>0</v>
      </c>
      <c r="Q122" s="17">
        <f>本体!S121</f>
        <v>0</v>
      </c>
      <c r="R122" s="17">
        <f>本体!T121</f>
        <v>0</v>
      </c>
      <c r="S122" s="17">
        <f>本体!U121</f>
        <v>0</v>
      </c>
      <c r="T122" s="17">
        <f>本体!V121</f>
        <v>0</v>
      </c>
      <c r="U122" s="17">
        <f>本体!W121</f>
        <v>0</v>
      </c>
      <c r="V122" s="17">
        <f>本体!X121</f>
        <v>0</v>
      </c>
      <c r="W122" s="17">
        <f>本体!Y121</f>
        <v>0</v>
      </c>
      <c r="X122" s="17">
        <f>本体!Z121</f>
        <v>0</v>
      </c>
      <c r="Y122" s="17">
        <f>本体!AA121</f>
        <v>0</v>
      </c>
      <c r="Z122" s="17">
        <f>本体!AB121</f>
        <v>0</v>
      </c>
      <c r="AA122" s="17">
        <f>本体!AC121</f>
        <v>0</v>
      </c>
      <c r="AB122" s="17">
        <f>本体!AD121</f>
        <v>0</v>
      </c>
      <c r="AC122" s="17">
        <f>本体!AE121</f>
        <v>0</v>
      </c>
      <c r="AD122" s="17">
        <f>本体!AF121</f>
        <v>0</v>
      </c>
      <c r="AE122" s="17">
        <f>本体!AG121</f>
        <v>0</v>
      </c>
      <c r="AF122" s="17">
        <f>本体!AH121</f>
        <v>0</v>
      </c>
      <c r="AG122" s="17">
        <f>本体!AI121</f>
        <v>0</v>
      </c>
      <c r="AH122" s="17">
        <f>本体!AJ121</f>
        <v>0</v>
      </c>
      <c r="AI122" s="17">
        <f>本体!AK121</f>
        <v>0</v>
      </c>
      <c r="AJ122" s="17">
        <f>本体!AL121</f>
        <v>0</v>
      </c>
      <c r="AK122" s="17">
        <f>本体!AM121</f>
        <v>0</v>
      </c>
      <c r="AL122" s="17">
        <f>本体!AN121</f>
        <v>0</v>
      </c>
      <c r="AM122" s="17">
        <f>本体!AO121</f>
        <v>0</v>
      </c>
      <c r="AN122" s="17">
        <f>本体!AP121</f>
        <v>0</v>
      </c>
      <c r="AO122" s="17">
        <f>本体!AQ121</f>
        <v>0</v>
      </c>
      <c r="AP122" s="17">
        <f>本体!AR121</f>
        <v>0</v>
      </c>
      <c r="AQ122" s="17">
        <f>本体!AS121</f>
        <v>0</v>
      </c>
      <c r="AR122" s="17">
        <f>本体!AT121</f>
        <v>0</v>
      </c>
      <c r="AS122" s="17">
        <f>本体!AU121</f>
        <v>0</v>
      </c>
      <c r="AT122" s="17">
        <f>本体!AV121</f>
        <v>0</v>
      </c>
      <c r="AU122" s="17">
        <f>本体!AW121</f>
        <v>0</v>
      </c>
      <c r="AV122" s="17">
        <f>本体!AX121</f>
        <v>0</v>
      </c>
      <c r="AW122" s="17">
        <f>本体!AY121</f>
        <v>0</v>
      </c>
      <c r="AX122" s="17">
        <f>本体!AZ121</f>
        <v>0</v>
      </c>
      <c r="AY122" s="17">
        <f>本体!BA121</f>
        <v>0</v>
      </c>
      <c r="AZ122" s="17">
        <f>本体!BB121</f>
        <v>0</v>
      </c>
      <c r="BA122" s="17">
        <f>本体!BC121</f>
        <v>0</v>
      </c>
      <c r="BB122" s="17">
        <f>本体!BD121</f>
        <v>0</v>
      </c>
      <c r="BC122" s="17">
        <f>本体!BE121</f>
        <v>0</v>
      </c>
      <c r="BD122" s="17">
        <f>本体!BF121</f>
        <v>0</v>
      </c>
      <c r="BE122" s="17">
        <f>本体!BG121</f>
        <v>0</v>
      </c>
      <c r="BF122" s="17">
        <f>本体!BH121</f>
        <v>0</v>
      </c>
      <c r="BG122" s="17">
        <f>本体!BI121</f>
        <v>0</v>
      </c>
      <c r="BH122" s="17">
        <f>本体!BJ121</f>
        <v>0</v>
      </c>
      <c r="BI122" s="17">
        <f>本体!BK121</f>
        <v>0</v>
      </c>
      <c r="BJ122" s="17">
        <f>本体!BL121</f>
        <v>0</v>
      </c>
      <c r="BK122" s="17">
        <f>本体!BM121</f>
        <v>0</v>
      </c>
      <c r="BL122" s="17">
        <f>本体!BN121</f>
        <v>0</v>
      </c>
      <c r="BM122" s="17">
        <f>本体!CE121</f>
        <v>0</v>
      </c>
      <c r="BN122" s="17">
        <f>本体!CB121</f>
        <v>0</v>
      </c>
      <c r="BO122" s="17">
        <f>本体!CC121</f>
        <v>0</v>
      </c>
      <c r="BP122" s="17">
        <f>本体!CD121</f>
        <v>0</v>
      </c>
      <c r="BQ122" s="17">
        <f>本体!BT121</f>
        <v>0</v>
      </c>
      <c r="BR122" s="17">
        <f>本体!BU121</f>
        <v>0</v>
      </c>
      <c r="BS122" s="17">
        <f>本体!BV121</f>
        <v>0</v>
      </c>
      <c r="BT122" s="17">
        <f>本体!BW121</f>
        <v>0</v>
      </c>
      <c r="BU122" s="17">
        <f>本体!BZ121</f>
        <v>0</v>
      </c>
      <c r="BV122" s="17">
        <f>本体!BS121</f>
        <v>0</v>
      </c>
      <c r="BW122" s="17">
        <f>本体!BO121</f>
        <v>0</v>
      </c>
      <c r="BX122" s="17">
        <f>本体!BP121</f>
        <v>0</v>
      </c>
      <c r="BY122" s="17">
        <f>本体!BQ121</f>
        <v>0</v>
      </c>
      <c r="BZ122" s="17">
        <f>本体!BX121</f>
        <v>0</v>
      </c>
      <c r="CA122" s="17">
        <f>本体!BY121</f>
        <v>0</v>
      </c>
      <c r="CB122" s="17">
        <f>本体!BR121</f>
        <v>0</v>
      </c>
      <c r="CC122" s="17">
        <f>本体!CA121</f>
        <v>0</v>
      </c>
      <c r="CD122" s="17">
        <f>本体!CG121</f>
        <v>0</v>
      </c>
      <c r="CE122" s="17">
        <f>本体!CH121</f>
        <v>0</v>
      </c>
      <c r="CF122" s="30">
        <f>本体!CI121</f>
        <v>0</v>
      </c>
    </row>
    <row r="123" spans="2:84">
      <c r="B123" s="29">
        <f>本体!C122</f>
        <v>0</v>
      </c>
      <c r="C123" s="17">
        <f>本体!D122</f>
        <v>0</v>
      </c>
      <c r="D123" s="17">
        <f>本体!E122</f>
        <v>0</v>
      </c>
      <c r="E123" s="17">
        <f>本体!G122</f>
        <v>0</v>
      </c>
      <c r="F123" s="17">
        <f>本体!H122</f>
        <v>0</v>
      </c>
      <c r="G123" s="17">
        <f>本体!I122</f>
        <v>0</v>
      </c>
      <c r="H123" s="17">
        <f>本体!J122</f>
        <v>0</v>
      </c>
      <c r="I123" s="17">
        <f>本体!K122</f>
        <v>0</v>
      </c>
      <c r="J123" s="17">
        <f>本体!L122</f>
        <v>0</v>
      </c>
      <c r="K123" s="17">
        <f>本体!M122</f>
        <v>0</v>
      </c>
      <c r="L123" s="17">
        <f>本体!N122</f>
        <v>0</v>
      </c>
      <c r="M123" s="17">
        <f>本体!O122</f>
        <v>0</v>
      </c>
      <c r="N123" s="17">
        <f>本体!P122</f>
        <v>0</v>
      </c>
      <c r="O123" s="17">
        <f>本体!Q122</f>
        <v>0</v>
      </c>
      <c r="P123" s="17">
        <f>本体!R122</f>
        <v>0</v>
      </c>
      <c r="Q123" s="17">
        <f>本体!S122</f>
        <v>0</v>
      </c>
      <c r="R123" s="17">
        <f>本体!T122</f>
        <v>0</v>
      </c>
      <c r="S123" s="17">
        <f>本体!U122</f>
        <v>0</v>
      </c>
      <c r="T123" s="17">
        <f>本体!V122</f>
        <v>0</v>
      </c>
      <c r="U123" s="17">
        <f>本体!W122</f>
        <v>0</v>
      </c>
      <c r="V123" s="17">
        <f>本体!X122</f>
        <v>0</v>
      </c>
      <c r="W123" s="17">
        <f>本体!Y122</f>
        <v>0</v>
      </c>
      <c r="X123" s="17">
        <f>本体!Z122</f>
        <v>0</v>
      </c>
      <c r="Y123" s="17">
        <f>本体!AA122</f>
        <v>0</v>
      </c>
      <c r="Z123" s="17">
        <f>本体!AB122</f>
        <v>0</v>
      </c>
      <c r="AA123" s="17">
        <f>本体!AC122</f>
        <v>0</v>
      </c>
      <c r="AB123" s="17">
        <f>本体!AD122</f>
        <v>0</v>
      </c>
      <c r="AC123" s="17">
        <f>本体!AE122</f>
        <v>0</v>
      </c>
      <c r="AD123" s="17">
        <f>本体!AF122</f>
        <v>0</v>
      </c>
      <c r="AE123" s="17">
        <f>本体!AG122</f>
        <v>0</v>
      </c>
      <c r="AF123" s="17">
        <f>本体!AH122</f>
        <v>0</v>
      </c>
      <c r="AG123" s="17">
        <f>本体!AI122</f>
        <v>0</v>
      </c>
      <c r="AH123" s="17">
        <f>本体!AJ122</f>
        <v>0</v>
      </c>
      <c r="AI123" s="17">
        <f>本体!AK122</f>
        <v>0</v>
      </c>
      <c r="AJ123" s="17">
        <f>本体!AL122</f>
        <v>0</v>
      </c>
      <c r="AK123" s="17">
        <f>本体!AM122</f>
        <v>0</v>
      </c>
      <c r="AL123" s="17">
        <f>本体!AN122</f>
        <v>0</v>
      </c>
      <c r="AM123" s="17">
        <f>本体!AO122</f>
        <v>0</v>
      </c>
      <c r="AN123" s="17">
        <f>本体!AP122</f>
        <v>0</v>
      </c>
      <c r="AO123" s="17">
        <f>本体!AQ122</f>
        <v>0</v>
      </c>
      <c r="AP123" s="17">
        <f>本体!AR122</f>
        <v>0</v>
      </c>
      <c r="AQ123" s="17">
        <f>本体!AS122</f>
        <v>0</v>
      </c>
      <c r="AR123" s="17">
        <f>本体!AT122</f>
        <v>0</v>
      </c>
      <c r="AS123" s="17">
        <f>本体!AU122</f>
        <v>0</v>
      </c>
      <c r="AT123" s="17">
        <f>本体!AV122</f>
        <v>0</v>
      </c>
      <c r="AU123" s="17">
        <f>本体!AW122</f>
        <v>0</v>
      </c>
      <c r="AV123" s="17">
        <f>本体!AX122</f>
        <v>0</v>
      </c>
      <c r="AW123" s="17">
        <f>本体!AY122</f>
        <v>0</v>
      </c>
      <c r="AX123" s="17">
        <f>本体!AZ122</f>
        <v>0</v>
      </c>
      <c r="AY123" s="17">
        <f>本体!BA122</f>
        <v>0</v>
      </c>
      <c r="AZ123" s="17">
        <f>本体!BB122</f>
        <v>0</v>
      </c>
      <c r="BA123" s="17">
        <f>本体!BC122</f>
        <v>0</v>
      </c>
      <c r="BB123" s="17">
        <f>本体!BD122</f>
        <v>0</v>
      </c>
      <c r="BC123" s="17">
        <f>本体!BE122</f>
        <v>0</v>
      </c>
      <c r="BD123" s="17">
        <f>本体!BF122</f>
        <v>0</v>
      </c>
      <c r="BE123" s="17">
        <f>本体!BG122</f>
        <v>0</v>
      </c>
      <c r="BF123" s="17">
        <f>本体!BH122</f>
        <v>0</v>
      </c>
      <c r="BG123" s="17">
        <f>本体!BI122</f>
        <v>0</v>
      </c>
      <c r="BH123" s="17">
        <f>本体!BJ122</f>
        <v>0</v>
      </c>
      <c r="BI123" s="17">
        <f>本体!BK122</f>
        <v>0</v>
      </c>
      <c r="BJ123" s="17">
        <f>本体!BL122</f>
        <v>0</v>
      </c>
      <c r="BK123" s="17">
        <f>本体!BM122</f>
        <v>0</v>
      </c>
      <c r="BL123" s="17">
        <f>本体!BN122</f>
        <v>0</v>
      </c>
      <c r="BM123" s="17">
        <f>本体!CE122</f>
        <v>0</v>
      </c>
      <c r="BN123" s="17">
        <f>本体!CB122</f>
        <v>0</v>
      </c>
      <c r="BO123" s="17">
        <f>本体!CC122</f>
        <v>0</v>
      </c>
      <c r="BP123" s="17">
        <f>本体!CD122</f>
        <v>0</v>
      </c>
      <c r="BQ123" s="17">
        <f>本体!BT122</f>
        <v>0</v>
      </c>
      <c r="BR123" s="17">
        <f>本体!BU122</f>
        <v>0</v>
      </c>
      <c r="BS123" s="17">
        <f>本体!BV122</f>
        <v>0</v>
      </c>
      <c r="BT123" s="17">
        <f>本体!BW122</f>
        <v>0</v>
      </c>
      <c r="BU123" s="17">
        <f>本体!BZ122</f>
        <v>0</v>
      </c>
      <c r="BV123" s="17">
        <f>本体!BS122</f>
        <v>0</v>
      </c>
      <c r="BW123" s="17">
        <f>本体!BO122</f>
        <v>0</v>
      </c>
      <c r="BX123" s="17">
        <f>本体!BP122</f>
        <v>0</v>
      </c>
      <c r="BY123" s="17">
        <f>本体!BQ122</f>
        <v>0</v>
      </c>
      <c r="BZ123" s="17">
        <f>本体!BX122</f>
        <v>0</v>
      </c>
      <c r="CA123" s="17">
        <f>本体!BY122</f>
        <v>0</v>
      </c>
      <c r="CB123" s="17">
        <f>本体!BR122</f>
        <v>0</v>
      </c>
      <c r="CC123" s="17">
        <f>本体!CA122</f>
        <v>0</v>
      </c>
      <c r="CD123" s="17">
        <f>本体!CG122</f>
        <v>0</v>
      </c>
      <c r="CE123" s="17">
        <f>本体!CH122</f>
        <v>0</v>
      </c>
      <c r="CF123" s="30">
        <f>本体!CI122</f>
        <v>0</v>
      </c>
    </row>
    <row r="124" spans="2:84">
      <c r="B124" s="29">
        <f>本体!C123</f>
        <v>0</v>
      </c>
      <c r="C124" s="17">
        <f>本体!D123</f>
        <v>0</v>
      </c>
      <c r="D124" s="17">
        <f>本体!E123</f>
        <v>0</v>
      </c>
      <c r="E124" s="17">
        <f>本体!G123</f>
        <v>0</v>
      </c>
      <c r="F124" s="17">
        <f>本体!H123</f>
        <v>0</v>
      </c>
      <c r="G124" s="17">
        <f>本体!I123</f>
        <v>0</v>
      </c>
      <c r="H124" s="17">
        <f>本体!J123</f>
        <v>0</v>
      </c>
      <c r="I124" s="17">
        <f>本体!K123</f>
        <v>0</v>
      </c>
      <c r="J124" s="17">
        <f>本体!L123</f>
        <v>0</v>
      </c>
      <c r="K124" s="17">
        <f>本体!M123</f>
        <v>0</v>
      </c>
      <c r="L124" s="17">
        <f>本体!N123</f>
        <v>0</v>
      </c>
      <c r="M124" s="17">
        <f>本体!O123</f>
        <v>0</v>
      </c>
      <c r="N124" s="17">
        <f>本体!P123</f>
        <v>0</v>
      </c>
      <c r="O124" s="17">
        <f>本体!Q123</f>
        <v>0</v>
      </c>
      <c r="P124" s="17">
        <f>本体!R123</f>
        <v>0</v>
      </c>
      <c r="Q124" s="17">
        <f>本体!S123</f>
        <v>0</v>
      </c>
      <c r="R124" s="17">
        <f>本体!T123</f>
        <v>0</v>
      </c>
      <c r="S124" s="17">
        <f>本体!U123</f>
        <v>0</v>
      </c>
      <c r="T124" s="17">
        <f>本体!V123</f>
        <v>0</v>
      </c>
      <c r="U124" s="17">
        <f>本体!W123</f>
        <v>0</v>
      </c>
      <c r="V124" s="17">
        <f>本体!X123</f>
        <v>0</v>
      </c>
      <c r="W124" s="17">
        <f>本体!Y123</f>
        <v>0</v>
      </c>
      <c r="X124" s="17">
        <f>本体!Z123</f>
        <v>0</v>
      </c>
      <c r="Y124" s="17">
        <f>本体!AA123</f>
        <v>0</v>
      </c>
      <c r="Z124" s="17">
        <f>本体!AB123</f>
        <v>0</v>
      </c>
      <c r="AA124" s="17">
        <f>本体!AC123</f>
        <v>0</v>
      </c>
      <c r="AB124" s="17">
        <f>本体!AD123</f>
        <v>0</v>
      </c>
      <c r="AC124" s="17">
        <f>本体!AE123</f>
        <v>0</v>
      </c>
      <c r="AD124" s="17">
        <f>本体!AF123</f>
        <v>0</v>
      </c>
      <c r="AE124" s="17">
        <f>本体!AG123</f>
        <v>0</v>
      </c>
      <c r="AF124" s="17">
        <f>本体!AH123</f>
        <v>0</v>
      </c>
      <c r="AG124" s="17">
        <f>本体!AI123</f>
        <v>0</v>
      </c>
      <c r="AH124" s="17">
        <f>本体!AJ123</f>
        <v>0</v>
      </c>
      <c r="AI124" s="17">
        <f>本体!AK123</f>
        <v>0</v>
      </c>
      <c r="AJ124" s="17">
        <f>本体!AL123</f>
        <v>0</v>
      </c>
      <c r="AK124" s="17">
        <f>本体!AM123</f>
        <v>0</v>
      </c>
      <c r="AL124" s="17">
        <f>本体!AN123</f>
        <v>0</v>
      </c>
      <c r="AM124" s="17">
        <f>本体!AO123</f>
        <v>0</v>
      </c>
      <c r="AN124" s="17">
        <f>本体!AP123</f>
        <v>0</v>
      </c>
      <c r="AO124" s="17">
        <f>本体!AQ123</f>
        <v>0</v>
      </c>
      <c r="AP124" s="17">
        <f>本体!AR123</f>
        <v>0</v>
      </c>
      <c r="AQ124" s="17">
        <f>本体!AS123</f>
        <v>0</v>
      </c>
      <c r="AR124" s="17">
        <f>本体!AT123</f>
        <v>0</v>
      </c>
      <c r="AS124" s="17">
        <f>本体!AU123</f>
        <v>0</v>
      </c>
      <c r="AT124" s="17">
        <f>本体!AV123</f>
        <v>0</v>
      </c>
      <c r="AU124" s="17">
        <f>本体!AW123</f>
        <v>0</v>
      </c>
      <c r="AV124" s="17">
        <f>本体!AX123</f>
        <v>0</v>
      </c>
      <c r="AW124" s="17">
        <f>本体!AY123</f>
        <v>0</v>
      </c>
      <c r="AX124" s="17">
        <f>本体!AZ123</f>
        <v>0</v>
      </c>
      <c r="AY124" s="17">
        <f>本体!BA123</f>
        <v>0</v>
      </c>
      <c r="AZ124" s="17">
        <f>本体!BB123</f>
        <v>0</v>
      </c>
      <c r="BA124" s="17">
        <f>本体!BC123</f>
        <v>0</v>
      </c>
      <c r="BB124" s="17">
        <f>本体!BD123</f>
        <v>0</v>
      </c>
      <c r="BC124" s="17">
        <f>本体!BE123</f>
        <v>0</v>
      </c>
      <c r="BD124" s="17">
        <f>本体!BF123</f>
        <v>0</v>
      </c>
      <c r="BE124" s="17">
        <f>本体!BG123</f>
        <v>0</v>
      </c>
      <c r="BF124" s="17">
        <f>本体!BH123</f>
        <v>0</v>
      </c>
      <c r="BG124" s="17">
        <f>本体!BI123</f>
        <v>0</v>
      </c>
      <c r="BH124" s="17">
        <f>本体!BJ123</f>
        <v>0</v>
      </c>
      <c r="BI124" s="17">
        <f>本体!BK123</f>
        <v>0</v>
      </c>
      <c r="BJ124" s="17">
        <f>本体!BL123</f>
        <v>0</v>
      </c>
      <c r="BK124" s="17">
        <f>本体!BM123</f>
        <v>0</v>
      </c>
      <c r="BL124" s="17">
        <f>本体!BN123</f>
        <v>0</v>
      </c>
      <c r="BM124" s="17">
        <f>本体!CE123</f>
        <v>0</v>
      </c>
      <c r="BN124" s="17">
        <f>本体!CB123</f>
        <v>0</v>
      </c>
      <c r="BO124" s="17">
        <f>本体!CC123</f>
        <v>0</v>
      </c>
      <c r="BP124" s="17">
        <f>本体!CD123</f>
        <v>0</v>
      </c>
      <c r="BQ124" s="17">
        <f>本体!BT123</f>
        <v>0</v>
      </c>
      <c r="BR124" s="17">
        <f>本体!BU123</f>
        <v>0</v>
      </c>
      <c r="BS124" s="17">
        <f>本体!BV123</f>
        <v>0</v>
      </c>
      <c r="BT124" s="17">
        <f>本体!BW123</f>
        <v>0</v>
      </c>
      <c r="BU124" s="17">
        <f>本体!BZ123</f>
        <v>0</v>
      </c>
      <c r="BV124" s="17">
        <f>本体!BS123</f>
        <v>0</v>
      </c>
      <c r="BW124" s="17">
        <f>本体!BO123</f>
        <v>0</v>
      </c>
      <c r="BX124" s="17">
        <f>本体!BP123</f>
        <v>0</v>
      </c>
      <c r="BY124" s="17">
        <f>本体!BQ123</f>
        <v>0</v>
      </c>
      <c r="BZ124" s="17">
        <f>本体!BX123</f>
        <v>0</v>
      </c>
      <c r="CA124" s="17">
        <f>本体!BY123</f>
        <v>0</v>
      </c>
      <c r="CB124" s="17">
        <f>本体!BR123</f>
        <v>0</v>
      </c>
      <c r="CC124" s="17">
        <f>本体!CA123</f>
        <v>0</v>
      </c>
      <c r="CD124" s="17">
        <f>本体!CG123</f>
        <v>0</v>
      </c>
      <c r="CE124" s="17">
        <f>本体!CH123</f>
        <v>0</v>
      </c>
      <c r="CF124" s="30">
        <f>本体!CI123</f>
        <v>0</v>
      </c>
    </row>
    <row r="125" spans="2:84">
      <c r="B125" s="29">
        <f>本体!C124</f>
        <v>0</v>
      </c>
      <c r="C125" s="17">
        <f>本体!D124</f>
        <v>0</v>
      </c>
      <c r="D125" s="17">
        <f>本体!E124</f>
        <v>0</v>
      </c>
      <c r="E125" s="17">
        <f>本体!G124</f>
        <v>0</v>
      </c>
      <c r="F125" s="17">
        <f>本体!H124</f>
        <v>0</v>
      </c>
      <c r="G125" s="17">
        <f>本体!I124</f>
        <v>0</v>
      </c>
      <c r="H125" s="17">
        <f>本体!J124</f>
        <v>0</v>
      </c>
      <c r="I125" s="17">
        <f>本体!K124</f>
        <v>0</v>
      </c>
      <c r="J125" s="17">
        <f>本体!L124</f>
        <v>0</v>
      </c>
      <c r="K125" s="17">
        <f>本体!M124</f>
        <v>0</v>
      </c>
      <c r="L125" s="17">
        <f>本体!N124</f>
        <v>0</v>
      </c>
      <c r="M125" s="17">
        <f>本体!O124</f>
        <v>0</v>
      </c>
      <c r="N125" s="17">
        <f>本体!P124</f>
        <v>0</v>
      </c>
      <c r="O125" s="17">
        <f>本体!Q124</f>
        <v>0</v>
      </c>
      <c r="P125" s="17">
        <f>本体!R124</f>
        <v>0</v>
      </c>
      <c r="Q125" s="17">
        <f>本体!S124</f>
        <v>0</v>
      </c>
      <c r="R125" s="17">
        <f>本体!T124</f>
        <v>0</v>
      </c>
      <c r="S125" s="17">
        <f>本体!U124</f>
        <v>0</v>
      </c>
      <c r="T125" s="17">
        <f>本体!V124</f>
        <v>0</v>
      </c>
      <c r="U125" s="17">
        <f>本体!W124</f>
        <v>0</v>
      </c>
      <c r="V125" s="17">
        <f>本体!X124</f>
        <v>0</v>
      </c>
      <c r="W125" s="17">
        <f>本体!Y124</f>
        <v>0</v>
      </c>
      <c r="X125" s="17">
        <f>本体!Z124</f>
        <v>0</v>
      </c>
      <c r="Y125" s="17">
        <f>本体!AA124</f>
        <v>0</v>
      </c>
      <c r="Z125" s="17">
        <f>本体!AB124</f>
        <v>0</v>
      </c>
      <c r="AA125" s="17">
        <f>本体!AC124</f>
        <v>0</v>
      </c>
      <c r="AB125" s="17">
        <f>本体!AD124</f>
        <v>0</v>
      </c>
      <c r="AC125" s="17">
        <f>本体!AE124</f>
        <v>0</v>
      </c>
      <c r="AD125" s="17">
        <f>本体!AF124</f>
        <v>0</v>
      </c>
      <c r="AE125" s="17">
        <f>本体!AG124</f>
        <v>0</v>
      </c>
      <c r="AF125" s="17">
        <f>本体!AH124</f>
        <v>0</v>
      </c>
      <c r="AG125" s="17">
        <f>本体!AI124</f>
        <v>0</v>
      </c>
      <c r="AH125" s="17">
        <f>本体!AJ124</f>
        <v>0</v>
      </c>
      <c r="AI125" s="17">
        <f>本体!AK124</f>
        <v>0</v>
      </c>
      <c r="AJ125" s="17">
        <f>本体!AL124</f>
        <v>0</v>
      </c>
      <c r="AK125" s="17">
        <f>本体!AM124</f>
        <v>0</v>
      </c>
      <c r="AL125" s="17">
        <f>本体!AN124</f>
        <v>0</v>
      </c>
      <c r="AM125" s="17">
        <f>本体!AO124</f>
        <v>0</v>
      </c>
      <c r="AN125" s="17">
        <f>本体!AP124</f>
        <v>0</v>
      </c>
      <c r="AO125" s="17">
        <f>本体!AQ124</f>
        <v>0</v>
      </c>
      <c r="AP125" s="17">
        <f>本体!AR124</f>
        <v>0</v>
      </c>
      <c r="AQ125" s="17">
        <f>本体!AS124</f>
        <v>0</v>
      </c>
      <c r="AR125" s="17">
        <f>本体!AT124</f>
        <v>0</v>
      </c>
      <c r="AS125" s="17">
        <f>本体!AU124</f>
        <v>0</v>
      </c>
      <c r="AT125" s="17">
        <f>本体!AV124</f>
        <v>0</v>
      </c>
      <c r="AU125" s="17">
        <f>本体!AW124</f>
        <v>0</v>
      </c>
      <c r="AV125" s="17">
        <f>本体!AX124</f>
        <v>0</v>
      </c>
      <c r="AW125" s="17">
        <f>本体!AY124</f>
        <v>0</v>
      </c>
      <c r="AX125" s="17">
        <f>本体!AZ124</f>
        <v>0</v>
      </c>
      <c r="AY125" s="17">
        <f>本体!BA124</f>
        <v>0</v>
      </c>
      <c r="AZ125" s="17">
        <f>本体!BB124</f>
        <v>0</v>
      </c>
      <c r="BA125" s="17">
        <f>本体!BC124</f>
        <v>0</v>
      </c>
      <c r="BB125" s="17">
        <f>本体!BD124</f>
        <v>0</v>
      </c>
      <c r="BC125" s="17">
        <f>本体!BE124</f>
        <v>0</v>
      </c>
      <c r="BD125" s="17">
        <f>本体!BF124</f>
        <v>0</v>
      </c>
      <c r="BE125" s="17">
        <f>本体!BG124</f>
        <v>0</v>
      </c>
      <c r="BF125" s="17">
        <f>本体!BH124</f>
        <v>0</v>
      </c>
      <c r="BG125" s="17">
        <f>本体!BI124</f>
        <v>0</v>
      </c>
      <c r="BH125" s="17">
        <f>本体!BJ124</f>
        <v>0</v>
      </c>
      <c r="BI125" s="17">
        <f>本体!BK124</f>
        <v>0</v>
      </c>
      <c r="BJ125" s="17">
        <f>本体!BL124</f>
        <v>0</v>
      </c>
      <c r="BK125" s="17">
        <f>本体!BM124</f>
        <v>0</v>
      </c>
      <c r="BL125" s="17">
        <f>本体!BN124</f>
        <v>0</v>
      </c>
      <c r="BM125" s="17">
        <f>本体!CE124</f>
        <v>0</v>
      </c>
      <c r="BN125" s="17">
        <f>本体!CB124</f>
        <v>0</v>
      </c>
      <c r="BO125" s="17">
        <f>本体!CC124</f>
        <v>0</v>
      </c>
      <c r="BP125" s="17">
        <f>本体!CD124</f>
        <v>0</v>
      </c>
      <c r="BQ125" s="17">
        <f>本体!BT124</f>
        <v>0</v>
      </c>
      <c r="BR125" s="17">
        <f>本体!BU124</f>
        <v>0</v>
      </c>
      <c r="BS125" s="17">
        <f>本体!BV124</f>
        <v>0</v>
      </c>
      <c r="BT125" s="17">
        <f>本体!BW124</f>
        <v>0</v>
      </c>
      <c r="BU125" s="17">
        <f>本体!BZ124</f>
        <v>0</v>
      </c>
      <c r="BV125" s="17">
        <f>本体!BS124</f>
        <v>0</v>
      </c>
      <c r="BW125" s="17">
        <f>本体!BO124</f>
        <v>0</v>
      </c>
      <c r="BX125" s="17">
        <f>本体!BP124</f>
        <v>0</v>
      </c>
      <c r="BY125" s="17">
        <f>本体!BQ124</f>
        <v>0</v>
      </c>
      <c r="BZ125" s="17">
        <f>本体!BX124</f>
        <v>0</v>
      </c>
      <c r="CA125" s="17">
        <f>本体!BY124</f>
        <v>0</v>
      </c>
      <c r="CB125" s="17">
        <f>本体!BR124</f>
        <v>0</v>
      </c>
      <c r="CC125" s="17">
        <f>本体!CA124</f>
        <v>0</v>
      </c>
      <c r="CD125" s="17">
        <f>本体!CG124</f>
        <v>0</v>
      </c>
      <c r="CE125" s="17">
        <f>本体!CH124</f>
        <v>0</v>
      </c>
      <c r="CF125" s="30">
        <f>本体!CI124</f>
        <v>0</v>
      </c>
    </row>
    <row r="126" spans="2:84">
      <c r="B126" s="29">
        <f>本体!C125</f>
        <v>0</v>
      </c>
      <c r="C126" s="17">
        <f>本体!D125</f>
        <v>0</v>
      </c>
      <c r="D126" s="17">
        <f>本体!E125</f>
        <v>0</v>
      </c>
      <c r="E126" s="17">
        <f>本体!G125</f>
        <v>0</v>
      </c>
      <c r="F126" s="17">
        <f>本体!H125</f>
        <v>0</v>
      </c>
      <c r="G126" s="17">
        <f>本体!I125</f>
        <v>0</v>
      </c>
      <c r="H126" s="17">
        <f>本体!J125</f>
        <v>0</v>
      </c>
      <c r="I126" s="17">
        <f>本体!K125</f>
        <v>0</v>
      </c>
      <c r="J126" s="17">
        <f>本体!L125</f>
        <v>0</v>
      </c>
      <c r="K126" s="17">
        <f>本体!M125</f>
        <v>0</v>
      </c>
      <c r="L126" s="17">
        <f>本体!N125</f>
        <v>0</v>
      </c>
      <c r="M126" s="17">
        <f>本体!O125</f>
        <v>0</v>
      </c>
      <c r="N126" s="17">
        <f>本体!P125</f>
        <v>0</v>
      </c>
      <c r="O126" s="17">
        <f>本体!Q125</f>
        <v>0</v>
      </c>
      <c r="P126" s="17">
        <f>本体!R125</f>
        <v>0</v>
      </c>
      <c r="Q126" s="17">
        <f>本体!S125</f>
        <v>0</v>
      </c>
      <c r="R126" s="17">
        <f>本体!T125</f>
        <v>0</v>
      </c>
      <c r="S126" s="17">
        <f>本体!U125</f>
        <v>0</v>
      </c>
      <c r="T126" s="17">
        <f>本体!V125</f>
        <v>0</v>
      </c>
      <c r="U126" s="17">
        <f>本体!W125</f>
        <v>0</v>
      </c>
      <c r="V126" s="17">
        <f>本体!X125</f>
        <v>0</v>
      </c>
      <c r="W126" s="17">
        <f>本体!Y125</f>
        <v>0</v>
      </c>
      <c r="X126" s="17">
        <f>本体!Z125</f>
        <v>0</v>
      </c>
      <c r="Y126" s="17">
        <f>本体!AA125</f>
        <v>0</v>
      </c>
      <c r="Z126" s="17">
        <f>本体!AB125</f>
        <v>0</v>
      </c>
      <c r="AA126" s="17">
        <f>本体!AC125</f>
        <v>0</v>
      </c>
      <c r="AB126" s="17">
        <f>本体!AD125</f>
        <v>0</v>
      </c>
      <c r="AC126" s="17">
        <f>本体!AE125</f>
        <v>0</v>
      </c>
      <c r="AD126" s="17">
        <f>本体!AF125</f>
        <v>0</v>
      </c>
      <c r="AE126" s="17">
        <f>本体!AG125</f>
        <v>0</v>
      </c>
      <c r="AF126" s="17">
        <f>本体!AH125</f>
        <v>0</v>
      </c>
      <c r="AG126" s="17">
        <f>本体!AI125</f>
        <v>0</v>
      </c>
      <c r="AH126" s="17">
        <f>本体!AJ125</f>
        <v>0</v>
      </c>
      <c r="AI126" s="17">
        <f>本体!AK125</f>
        <v>0</v>
      </c>
      <c r="AJ126" s="17">
        <f>本体!AL125</f>
        <v>0</v>
      </c>
      <c r="AK126" s="17">
        <f>本体!AM125</f>
        <v>0</v>
      </c>
      <c r="AL126" s="17">
        <f>本体!AN125</f>
        <v>0</v>
      </c>
      <c r="AM126" s="17">
        <f>本体!AO125</f>
        <v>0</v>
      </c>
      <c r="AN126" s="17">
        <f>本体!AP125</f>
        <v>0</v>
      </c>
      <c r="AO126" s="17">
        <f>本体!AQ125</f>
        <v>0</v>
      </c>
      <c r="AP126" s="17">
        <f>本体!AR125</f>
        <v>0</v>
      </c>
      <c r="AQ126" s="17">
        <f>本体!AS125</f>
        <v>0</v>
      </c>
      <c r="AR126" s="17">
        <f>本体!AT125</f>
        <v>0</v>
      </c>
      <c r="AS126" s="17">
        <f>本体!AU125</f>
        <v>0</v>
      </c>
      <c r="AT126" s="17">
        <f>本体!AV125</f>
        <v>0</v>
      </c>
      <c r="AU126" s="17">
        <f>本体!AW125</f>
        <v>0</v>
      </c>
      <c r="AV126" s="17">
        <f>本体!AX125</f>
        <v>0</v>
      </c>
      <c r="AW126" s="17">
        <f>本体!AY125</f>
        <v>0</v>
      </c>
      <c r="AX126" s="17">
        <f>本体!AZ125</f>
        <v>0</v>
      </c>
      <c r="AY126" s="17">
        <f>本体!BA125</f>
        <v>0</v>
      </c>
      <c r="AZ126" s="17">
        <f>本体!BB125</f>
        <v>0</v>
      </c>
      <c r="BA126" s="17">
        <f>本体!BC125</f>
        <v>0</v>
      </c>
      <c r="BB126" s="17">
        <f>本体!BD125</f>
        <v>0</v>
      </c>
      <c r="BC126" s="17">
        <f>本体!BE125</f>
        <v>0</v>
      </c>
      <c r="BD126" s="17">
        <f>本体!BF125</f>
        <v>0</v>
      </c>
      <c r="BE126" s="17">
        <f>本体!BG125</f>
        <v>0</v>
      </c>
      <c r="BF126" s="17">
        <f>本体!BH125</f>
        <v>0</v>
      </c>
      <c r="BG126" s="17">
        <f>本体!BI125</f>
        <v>0</v>
      </c>
      <c r="BH126" s="17">
        <f>本体!BJ125</f>
        <v>0</v>
      </c>
      <c r="BI126" s="17">
        <f>本体!BK125</f>
        <v>0</v>
      </c>
      <c r="BJ126" s="17">
        <f>本体!BL125</f>
        <v>0</v>
      </c>
      <c r="BK126" s="17">
        <f>本体!BM125</f>
        <v>0</v>
      </c>
      <c r="BL126" s="17">
        <f>本体!BN125</f>
        <v>0</v>
      </c>
      <c r="BM126" s="17">
        <f>本体!CE125</f>
        <v>0</v>
      </c>
      <c r="BN126" s="17">
        <f>本体!CB125</f>
        <v>0</v>
      </c>
      <c r="BO126" s="17">
        <f>本体!CC125</f>
        <v>0</v>
      </c>
      <c r="BP126" s="17">
        <f>本体!CD125</f>
        <v>0</v>
      </c>
      <c r="BQ126" s="17">
        <f>本体!BT125</f>
        <v>0</v>
      </c>
      <c r="BR126" s="17">
        <f>本体!BU125</f>
        <v>0</v>
      </c>
      <c r="BS126" s="17">
        <f>本体!BV125</f>
        <v>0</v>
      </c>
      <c r="BT126" s="17">
        <f>本体!BW125</f>
        <v>0</v>
      </c>
      <c r="BU126" s="17">
        <f>本体!BZ125</f>
        <v>0</v>
      </c>
      <c r="BV126" s="17">
        <f>本体!BS125</f>
        <v>0</v>
      </c>
      <c r="BW126" s="17">
        <f>本体!BO125</f>
        <v>0</v>
      </c>
      <c r="BX126" s="17">
        <f>本体!BP125</f>
        <v>0</v>
      </c>
      <c r="BY126" s="17">
        <f>本体!BQ125</f>
        <v>0</v>
      </c>
      <c r="BZ126" s="17">
        <f>本体!BX125</f>
        <v>0</v>
      </c>
      <c r="CA126" s="17">
        <f>本体!BY125</f>
        <v>0</v>
      </c>
      <c r="CB126" s="17">
        <f>本体!BR125</f>
        <v>0</v>
      </c>
      <c r="CC126" s="17">
        <f>本体!CA125</f>
        <v>0</v>
      </c>
      <c r="CD126" s="17">
        <f>本体!CG125</f>
        <v>0</v>
      </c>
      <c r="CE126" s="17">
        <f>本体!CH125</f>
        <v>0</v>
      </c>
      <c r="CF126" s="30">
        <f>本体!CI125</f>
        <v>0</v>
      </c>
    </row>
    <row r="127" spans="2:84">
      <c r="B127" s="29">
        <f>本体!C126</f>
        <v>0</v>
      </c>
      <c r="C127" s="17">
        <f>本体!D126</f>
        <v>0</v>
      </c>
      <c r="D127" s="17">
        <f>本体!E126</f>
        <v>0</v>
      </c>
      <c r="E127" s="17">
        <f>本体!G126</f>
        <v>0</v>
      </c>
      <c r="F127" s="17">
        <f>本体!H126</f>
        <v>0</v>
      </c>
      <c r="G127" s="17">
        <f>本体!I126</f>
        <v>0</v>
      </c>
      <c r="H127" s="17">
        <f>本体!J126</f>
        <v>0</v>
      </c>
      <c r="I127" s="17">
        <f>本体!K126</f>
        <v>0</v>
      </c>
      <c r="J127" s="17">
        <f>本体!L126</f>
        <v>0</v>
      </c>
      <c r="K127" s="17">
        <f>本体!M126</f>
        <v>0</v>
      </c>
      <c r="L127" s="17">
        <f>本体!N126</f>
        <v>0</v>
      </c>
      <c r="M127" s="17">
        <f>本体!O126</f>
        <v>0</v>
      </c>
      <c r="N127" s="17">
        <f>本体!P126</f>
        <v>0</v>
      </c>
      <c r="O127" s="17">
        <f>本体!Q126</f>
        <v>0</v>
      </c>
      <c r="P127" s="17">
        <f>本体!R126</f>
        <v>0</v>
      </c>
      <c r="Q127" s="17">
        <f>本体!S126</f>
        <v>0</v>
      </c>
      <c r="R127" s="17">
        <f>本体!T126</f>
        <v>0</v>
      </c>
      <c r="S127" s="17">
        <f>本体!U126</f>
        <v>0</v>
      </c>
      <c r="T127" s="17">
        <f>本体!V126</f>
        <v>0</v>
      </c>
      <c r="U127" s="17">
        <f>本体!W126</f>
        <v>0</v>
      </c>
      <c r="V127" s="17">
        <f>本体!X126</f>
        <v>0</v>
      </c>
      <c r="W127" s="17">
        <f>本体!Y126</f>
        <v>0</v>
      </c>
      <c r="X127" s="17">
        <f>本体!Z126</f>
        <v>0</v>
      </c>
      <c r="Y127" s="17">
        <f>本体!AA126</f>
        <v>0</v>
      </c>
      <c r="Z127" s="17">
        <f>本体!AB126</f>
        <v>0</v>
      </c>
      <c r="AA127" s="17">
        <f>本体!AC126</f>
        <v>0</v>
      </c>
      <c r="AB127" s="17">
        <f>本体!AD126</f>
        <v>0</v>
      </c>
      <c r="AC127" s="17">
        <f>本体!AE126</f>
        <v>0</v>
      </c>
      <c r="AD127" s="17">
        <f>本体!AF126</f>
        <v>0</v>
      </c>
      <c r="AE127" s="17">
        <f>本体!AG126</f>
        <v>0</v>
      </c>
      <c r="AF127" s="17">
        <f>本体!AH126</f>
        <v>0</v>
      </c>
      <c r="AG127" s="17">
        <f>本体!AI126</f>
        <v>0</v>
      </c>
      <c r="AH127" s="17">
        <f>本体!AJ126</f>
        <v>0</v>
      </c>
      <c r="AI127" s="17">
        <f>本体!AK126</f>
        <v>0</v>
      </c>
      <c r="AJ127" s="17">
        <f>本体!AL126</f>
        <v>0</v>
      </c>
      <c r="AK127" s="17">
        <f>本体!AM126</f>
        <v>0</v>
      </c>
      <c r="AL127" s="17">
        <f>本体!AN126</f>
        <v>0</v>
      </c>
      <c r="AM127" s="17">
        <f>本体!AO126</f>
        <v>0</v>
      </c>
      <c r="AN127" s="17">
        <f>本体!AP126</f>
        <v>0</v>
      </c>
      <c r="AO127" s="17">
        <f>本体!AQ126</f>
        <v>0</v>
      </c>
      <c r="AP127" s="17">
        <f>本体!AR126</f>
        <v>0</v>
      </c>
      <c r="AQ127" s="17">
        <f>本体!AS126</f>
        <v>0</v>
      </c>
      <c r="AR127" s="17">
        <f>本体!AT126</f>
        <v>0</v>
      </c>
      <c r="AS127" s="17">
        <f>本体!AU126</f>
        <v>0</v>
      </c>
      <c r="AT127" s="17">
        <f>本体!AV126</f>
        <v>0</v>
      </c>
      <c r="AU127" s="17">
        <f>本体!AW126</f>
        <v>0</v>
      </c>
      <c r="AV127" s="17">
        <f>本体!AX126</f>
        <v>0</v>
      </c>
      <c r="AW127" s="17">
        <f>本体!AY126</f>
        <v>0</v>
      </c>
      <c r="AX127" s="17">
        <f>本体!AZ126</f>
        <v>0</v>
      </c>
      <c r="AY127" s="17">
        <f>本体!BA126</f>
        <v>0</v>
      </c>
      <c r="AZ127" s="17">
        <f>本体!BB126</f>
        <v>0</v>
      </c>
      <c r="BA127" s="17">
        <f>本体!BC126</f>
        <v>0</v>
      </c>
      <c r="BB127" s="17">
        <f>本体!BD126</f>
        <v>0</v>
      </c>
      <c r="BC127" s="17">
        <f>本体!BE126</f>
        <v>0</v>
      </c>
      <c r="BD127" s="17">
        <f>本体!BF126</f>
        <v>0</v>
      </c>
      <c r="BE127" s="17">
        <f>本体!BG126</f>
        <v>0</v>
      </c>
      <c r="BF127" s="17">
        <f>本体!BH126</f>
        <v>0</v>
      </c>
      <c r="BG127" s="17">
        <f>本体!BI126</f>
        <v>0</v>
      </c>
      <c r="BH127" s="17">
        <f>本体!BJ126</f>
        <v>0</v>
      </c>
      <c r="BI127" s="17">
        <f>本体!BK126</f>
        <v>0</v>
      </c>
      <c r="BJ127" s="17">
        <f>本体!BL126</f>
        <v>0</v>
      </c>
      <c r="BK127" s="17">
        <f>本体!BM126</f>
        <v>0</v>
      </c>
      <c r="BL127" s="17">
        <f>本体!BN126</f>
        <v>0</v>
      </c>
      <c r="BM127" s="17">
        <f>本体!CE126</f>
        <v>0</v>
      </c>
      <c r="BN127" s="17">
        <f>本体!CB126</f>
        <v>0</v>
      </c>
      <c r="BO127" s="17">
        <f>本体!CC126</f>
        <v>0</v>
      </c>
      <c r="BP127" s="17">
        <f>本体!CD126</f>
        <v>0</v>
      </c>
      <c r="BQ127" s="17">
        <f>本体!BT126</f>
        <v>0</v>
      </c>
      <c r="BR127" s="17">
        <f>本体!BU126</f>
        <v>0</v>
      </c>
      <c r="BS127" s="17">
        <f>本体!BV126</f>
        <v>0</v>
      </c>
      <c r="BT127" s="17">
        <f>本体!BW126</f>
        <v>0</v>
      </c>
      <c r="BU127" s="17">
        <f>本体!BZ126</f>
        <v>0</v>
      </c>
      <c r="BV127" s="17">
        <f>本体!BS126</f>
        <v>0</v>
      </c>
      <c r="BW127" s="17">
        <f>本体!BO126</f>
        <v>0</v>
      </c>
      <c r="BX127" s="17">
        <f>本体!BP126</f>
        <v>0</v>
      </c>
      <c r="BY127" s="17">
        <f>本体!BQ126</f>
        <v>0</v>
      </c>
      <c r="BZ127" s="17">
        <f>本体!BX126</f>
        <v>0</v>
      </c>
      <c r="CA127" s="17">
        <f>本体!BY126</f>
        <v>0</v>
      </c>
      <c r="CB127" s="17">
        <f>本体!BR126</f>
        <v>0</v>
      </c>
      <c r="CC127" s="17">
        <f>本体!CA126</f>
        <v>0</v>
      </c>
      <c r="CD127" s="17">
        <f>本体!CG126</f>
        <v>0</v>
      </c>
      <c r="CE127" s="17">
        <f>本体!CH126</f>
        <v>0</v>
      </c>
      <c r="CF127" s="30">
        <f>本体!CI126</f>
        <v>0</v>
      </c>
    </row>
    <row r="128" spans="2:84">
      <c r="B128" s="29">
        <f>本体!C127</f>
        <v>0</v>
      </c>
      <c r="C128" s="17">
        <f>本体!D127</f>
        <v>0</v>
      </c>
      <c r="D128" s="17">
        <f>本体!E127</f>
        <v>0</v>
      </c>
      <c r="E128" s="17">
        <f>本体!G127</f>
        <v>0</v>
      </c>
      <c r="F128" s="17">
        <f>本体!H127</f>
        <v>0</v>
      </c>
      <c r="G128" s="17">
        <f>本体!I127</f>
        <v>0</v>
      </c>
      <c r="H128" s="17">
        <f>本体!J127</f>
        <v>0</v>
      </c>
      <c r="I128" s="17">
        <f>本体!K127</f>
        <v>0</v>
      </c>
      <c r="J128" s="17">
        <f>本体!L127</f>
        <v>0</v>
      </c>
      <c r="K128" s="17">
        <f>本体!M127</f>
        <v>0</v>
      </c>
      <c r="L128" s="17">
        <f>本体!N127</f>
        <v>0</v>
      </c>
      <c r="M128" s="17">
        <f>本体!O127</f>
        <v>0</v>
      </c>
      <c r="N128" s="17">
        <f>本体!P127</f>
        <v>0</v>
      </c>
      <c r="O128" s="17">
        <f>本体!Q127</f>
        <v>0</v>
      </c>
      <c r="P128" s="17">
        <f>本体!R127</f>
        <v>0</v>
      </c>
      <c r="Q128" s="17">
        <f>本体!S127</f>
        <v>0</v>
      </c>
      <c r="R128" s="17">
        <f>本体!T127</f>
        <v>0</v>
      </c>
      <c r="S128" s="17">
        <f>本体!U127</f>
        <v>0</v>
      </c>
      <c r="T128" s="17">
        <f>本体!V127</f>
        <v>0</v>
      </c>
      <c r="U128" s="17">
        <f>本体!W127</f>
        <v>0</v>
      </c>
      <c r="V128" s="17">
        <f>本体!X127</f>
        <v>0</v>
      </c>
      <c r="W128" s="17">
        <f>本体!Y127</f>
        <v>0</v>
      </c>
      <c r="X128" s="17">
        <f>本体!Z127</f>
        <v>0</v>
      </c>
      <c r="Y128" s="17">
        <f>本体!AA127</f>
        <v>0</v>
      </c>
      <c r="Z128" s="17">
        <f>本体!AB127</f>
        <v>0</v>
      </c>
      <c r="AA128" s="17">
        <f>本体!AC127</f>
        <v>0</v>
      </c>
      <c r="AB128" s="17">
        <f>本体!AD127</f>
        <v>0</v>
      </c>
      <c r="AC128" s="17">
        <f>本体!AE127</f>
        <v>0</v>
      </c>
      <c r="AD128" s="17">
        <f>本体!AF127</f>
        <v>0</v>
      </c>
      <c r="AE128" s="17">
        <f>本体!AG127</f>
        <v>0</v>
      </c>
      <c r="AF128" s="17">
        <f>本体!AH127</f>
        <v>0</v>
      </c>
      <c r="AG128" s="17">
        <f>本体!AI127</f>
        <v>0</v>
      </c>
      <c r="AH128" s="17">
        <f>本体!AJ127</f>
        <v>0</v>
      </c>
      <c r="AI128" s="17">
        <f>本体!AK127</f>
        <v>0</v>
      </c>
      <c r="AJ128" s="17">
        <f>本体!AL127</f>
        <v>0</v>
      </c>
      <c r="AK128" s="17">
        <f>本体!AM127</f>
        <v>0</v>
      </c>
      <c r="AL128" s="17">
        <f>本体!AN127</f>
        <v>0</v>
      </c>
      <c r="AM128" s="17">
        <f>本体!AO127</f>
        <v>0</v>
      </c>
      <c r="AN128" s="17">
        <f>本体!AP127</f>
        <v>0</v>
      </c>
      <c r="AO128" s="17">
        <f>本体!AQ127</f>
        <v>0</v>
      </c>
      <c r="AP128" s="17">
        <f>本体!AR127</f>
        <v>0</v>
      </c>
      <c r="AQ128" s="17">
        <f>本体!AS127</f>
        <v>0</v>
      </c>
      <c r="AR128" s="17">
        <f>本体!AT127</f>
        <v>0</v>
      </c>
      <c r="AS128" s="17">
        <f>本体!AU127</f>
        <v>0</v>
      </c>
      <c r="AT128" s="17">
        <f>本体!AV127</f>
        <v>0</v>
      </c>
      <c r="AU128" s="17">
        <f>本体!AW127</f>
        <v>0</v>
      </c>
      <c r="AV128" s="17">
        <f>本体!AX127</f>
        <v>0</v>
      </c>
      <c r="AW128" s="17">
        <f>本体!AY127</f>
        <v>0</v>
      </c>
      <c r="AX128" s="17">
        <f>本体!AZ127</f>
        <v>0</v>
      </c>
      <c r="AY128" s="17">
        <f>本体!BA127</f>
        <v>0</v>
      </c>
      <c r="AZ128" s="17">
        <f>本体!BB127</f>
        <v>0</v>
      </c>
      <c r="BA128" s="17">
        <f>本体!BC127</f>
        <v>0</v>
      </c>
      <c r="BB128" s="17">
        <f>本体!BD127</f>
        <v>0</v>
      </c>
      <c r="BC128" s="17">
        <f>本体!BE127</f>
        <v>0</v>
      </c>
      <c r="BD128" s="17">
        <f>本体!BF127</f>
        <v>0</v>
      </c>
      <c r="BE128" s="17">
        <f>本体!BG127</f>
        <v>0</v>
      </c>
      <c r="BF128" s="17">
        <f>本体!BH127</f>
        <v>0</v>
      </c>
      <c r="BG128" s="17">
        <f>本体!BI127</f>
        <v>0</v>
      </c>
      <c r="BH128" s="17">
        <f>本体!BJ127</f>
        <v>0</v>
      </c>
      <c r="BI128" s="17">
        <f>本体!BK127</f>
        <v>0</v>
      </c>
      <c r="BJ128" s="17">
        <f>本体!BL127</f>
        <v>0</v>
      </c>
      <c r="BK128" s="17">
        <f>本体!BM127</f>
        <v>0</v>
      </c>
      <c r="BL128" s="17">
        <f>本体!BN127</f>
        <v>0</v>
      </c>
      <c r="BM128" s="17">
        <f>本体!CE127</f>
        <v>0</v>
      </c>
      <c r="BN128" s="17">
        <f>本体!CB127</f>
        <v>0</v>
      </c>
      <c r="BO128" s="17">
        <f>本体!CC127</f>
        <v>0</v>
      </c>
      <c r="BP128" s="17">
        <f>本体!CD127</f>
        <v>0</v>
      </c>
      <c r="BQ128" s="17">
        <f>本体!BT127</f>
        <v>0</v>
      </c>
      <c r="BR128" s="17">
        <f>本体!BU127</f>
        <v>0</v>
      </c>
      <c r="BS128" s="17">
        <f>本体!BV127</f>
        <v>0</v>
      </c>
      <c r="BT128" s="17">
        <f>本体!BW127</f>
        <v>0</v>
      </c>
      <c r="BU128" s="17">
        <f>本体!BZ127</f>
        <v>0</v>
      </c>
      <c r="BV128" s="17">
        <f>本体!BS127</f>
        <v>0</v>
      </c>
      <c r="BW128" s="17">
        <f>本体!BO127</f>
        <v>0</v>
      </c>
      <c r="BX128" s="17">
        <f>本体!BP127</f>
        <v>0</v>
      </c>
      <c r="BY128" s="17">
        <f>本体!BQ127</f>
        <v>0</v>
      </c>
      <c r="BZ128" s="17">
        <f>本体!BX127</f>
        <v>0</v>
      </c>
      <c r="CA128" s="17">
        <f>本体!BY127</f>
        <v>0</v>
      </c>
      <c r="CB128" s="17">
        <f>本体!BR127</f>
        <v>0</v>
      </c>
      <c r="CC128" s="17">
        <f>本体!CA127</f>
        <v>0</v>
      </c>
      <c r="CD128" s="17">
        <f>本体!CG127</f>
        <v>0</v>
      </c>
      <c r="CE128" s="17">
        <f>本体!CH127</f>
        <v>0</v>
      </c>
      <c r="CF128" s="30">
        <f>本体!CI127</f>
        <v>0</v>
      </c>
    </row>
    <row r="129" spans="2:84">
      <c r="B129" s="29">
        <f>本体!C128</f>
        <v>0</v>
      </c>
      <c r="C129" s="17">
        <f>本体!D128</f>
        <v>0</v>
      </c>
      <c r="D129" s="17">
        <f>本体!E128</f>
        <v>0</v>
      </c>
      <c r="E129" s="17">
        <f>本体!G128</f>
        <v>0</v>
      </c>
      <c r="F129" s="17">
        <f>本体!H128</f>
        <v>0</v>
      </c>
      <c r="G129" s="17">
        <f>本体!I128</f>
        <v>0</v>
      </c>
      <c r="H129" s="17">
        <f>本体!J128</f>
        <v>0</v>
      </c>
      <c r="I129" s="17">
        <f>本体!K128</f>
        <v>0</v>
      </c>
      <c r="J129" s="17">
        <f>本体!L128</f>
        <v>0</v>
      </c>
      <c r="K129" s="17">
        <f>本体!M128</f>
        <v>0</v>
      </c>
      <c r="L129" s="17">
        <f>本体!N128</f>
        <v>0</v>
      </c>
      <c r="M129" s="17">
        <f>本体!O128</f>
        <v>0</v>
      </c>
      <c r="N129" s="17">
        <f>本体!P128</f>
        <v>0</v>
      </c>
      <c r="O129" s="17">
        <f>本体!Q128</f>
        <v>0</v>
      </c>
      <c r="P129" s="17">
        <f>本体!R128</f>
        <v>0</v>
      </c>
      <c r="Q129" s="17">
        <f>本体!S128</f>
        <v>0</v>
      </c>
      <c r="R129" s="17">
        <f>本体!T128</f>
        <v>0</v>
      </c>
      <c r="S129" s="17">
        <f>本体!U128</f>
        <v>0</v>
      </c>
      <c r="T129" s="17">
        <f>本体!V128</f>
        <v>0</v>
      </c>
      <c r="U129" s="17">
        <f>本体!W128</f>
        <v>0</v>
      </c>
      <c r="V129" s="17">
        <f>本体!X128</f>
        <v>0</v>
      </c>
      <c r="W129" s="17">
        <f>本体!Y128</f>
        <v>0</v>
      </c>
      <c r="X129" s="17">
        <f>本体!Z128</f>
        <v>0</v>
      </c>
      <c r="Y129" s="17">
        <f>本体!AA128</f>
        <v>0</v>
      </c>
      <c r="Z129" s="17">
        <f>本体!AB128</f>
        <v>0</v>
      </c>
      <c r="AA129" s="17">
        <f>本体!AC128</f>
        <v>0</v>
      </c>
      <c r="AB129" s="17">
        <f>本体!AD128</f>
        <v>0</v>
      </c>
      <c r="AC129" s="17">
        <f>本体!AE128</f>
        <v>0</v>
      </c>
      <c r="AD129" s="17">
        <f>本体!AF128</f>
        <v>0</v>
      </c>
      <c r="AE129" s="17">
        <f>本体!AG128</f>
        <v>0</v>
      </c>
      <c r="AF129" s="17">
        <f>本体!AH128</f>
        <v>0</v>
      </c>
      <c r="AG129" s="17">
        <f>本体!AI128</f>
        <v>0</v>
      </c>
      <c r="AH129" s="17">
        <f>本体!AJ128</f>
        <v>0</v>
      </c>
      <c r="AI129" s="17">
        <f>本体!AK128</f>
        <v>0</v>
      </c>
      <c r="AJ129" s="17">
        <f>本体!AL128</f>
        <v>0</v>
      </c>
      <c r="AK129" s="17">
        <f>本体!AM128</f>
        <v>0</v>
      </c>
      <c r="AL129" s="17">
        <f>本体!AN128</f>
        <v>0</v>
      </c>
      <c r="AM129" s="17">
        <f>本体!AO128</f>
        <v>0</v>
      </c>
      <c r="AN129" s="17">
        <f>本体!AP128</f>
        <v>0</v>
      </c>
      <c r="AO129" s="17">
        <f>本体!AQ128</f>
        <v>0</v>
      </c>
      <c r="AP129" s="17">
        <f>本体!AR128</f>
        <v>0</v>
      </c>
      <c r="AQ129" s="17">
        <f>本体!AS128</f>
        <v>0</v>
      </c>
      <c r="AR129" s="17">
        <f>本体!AT128</f>
        <v>0</v>
      </c>
      <c r="AS129" s="17">
        <f>本体!AU128</f>
        <v>0</v>
      </c>
      <c r="AT129" s="17">
        <f>本体!AV128</f>
        <v>0</v>
      </c>
      <c r="AU129" s="17">
        <f>本体!AW128</f>
        <v>0</v>
      </c>
      <c r="AV129" s="17">
        <f>本体!AX128</f>
        <v>0</v>
      </c>
      <c r="AW129" s="17">
        <f>本体!AY128</f>
        <v>0</v>
      </c>
      <c r="AX129" s="17">
        <f>本体!AZ128</f>
        <v>0</v>
      </c>
      <c r="AY129" s="17">
        <f>本体!BA128</f>
        <v>0</v>
      </c>
      <c r="AZ129" s="17">
        <f>本体!BB128</f>
        <v>0</v>
      </c>
      <c r="BA129" s="17">
        <f>本体!BC128</f>
        <v>0</v>
      </c>
      <c r="BB129" s="17">
        <f>本体!BD128</f>
        <v>0</v>
      </c>
      <c r="BC129" s="17">
        <f>本体!BE128</f>
        <v>0</v>
      </c>
      <c r="BD129" s="17">
        <f>本体!BF128</f>
        <v>0</v>
      </c>
      <c r="BE129" s="17">
        <f>本体!BG128</f>
        <v>0</v>
      </c>
      <c r="BF129" s="17">
        <f>本体!BH128</f>
        <v>0</v>
      </c>
      <c r="BG129" s="17">
        <f>本体!BI128</f>
        <v>0</v>
      </c>
      <c r="BH129" s="17">
        <f>本体!BJ128</f>
        <v>0</v>
      </c>
      <c r="BI129" s="17">
        <f>本体!BK128</f>
        <v>0</v>
      </c>
      <c r="BJ129" s="17">
        <f>本体!BL128</f>
        <v>0</v>
      </c>
      <c r="BK129" s="17">
        <f>本体!BM128</f>
        <v>0</v>
      </c>
      <c r="BL129" s="17">
        <f>本体!BN128</f>
        <v>0</v>
      </c>
      <c r="BM129" s="17">
        <f>本体!CE128</f>
        <v>0</v>
      </c>
      <c r="BN129" s="17">
        <f>本体!CB128</f>
        <v>0</v>
      </c>
      <c r="BO129" s="17">
        <f>本体!CC128</f>
        <v>0</v>
      </c>
      <c r="BP129" s="17">
        <f>本体!CD128</f>
        <v>0</v>
      </c>
      <c r="BQ129" s="17">
        <f>本体!BT128</f>
        <v>0</v>
      </c>
      <c r="BR129" s="17">
        <f>本体!BU128</f>
        <v>0</v>
      </c>
      <c r="BS129" s="17">
        <f>本体!BV128</f>
        <v>0</v>
      </c>
      <c r="BT129" s="17">
        <f>本体!BW128</f>
        <v>0</v>
      </c>
      <c r="BU129" s="17">
        <f>本体!BZ128</f>
        <v>0</v>
      </c>
      <c r="BV129" s="17">
        <f>本体!BS128</f>
        <v>0</v>
      </c>
      <c r="BW129" s="17">
        <f>本体!BO128</f>
        <v>0</v>
      </c>
      <c r="BX129" s="17">
        <f>本体!BP128</f>
        <v>0</v>
      </c>
      <c r="BY129" s="17">
        <f>本体!BQ128</f>
        <v>0</v>
      </c>
      <c r="BZ129" s="17">
        <f>本体!BX128</f>
        <v>0</v>
      </c>
      <c r="CA129" s="17">
        <f>本体!BY128</f>
        <v>0</v>
      </c>
      <c r="CB129" s="17">
        <f>本体!BR128</f>
        <v>0</v>
      </c>
      <c r="CC129" s="17">
        <f>本体!CA128</f>
        <v>0</v>
      </c>
      <c r="CD129" s="17">
        <f>本体!CG128</f>
        <v>0</v>
      </c>
      <c r="CE129" s="17">
        <f>本体!CH128</f>
        <v>0</v>
      </c>
      <c r="CF129" s="30">
        <f>本体!CI128</f>
        <v>0</v>
      </c>
    </row>
    <row r="130" spans="2:84">
      <c r="B130" s="29">
        <f>本体!C129</f>
        <v>0</v>
      </c>
      <c r="C130" s="17">
        <f>本体!D129</f>
        <v>0</v>
      </c>
      <c r="D130" s="17">
        <f>本体!E129</f>
        <v>0</v>
      </c>
      <c r="E130" s="17">
        <f>本体!G129</f>
        <v>0</v>
      </c>
      <c r="F130" s="17">
        <f>本体!H129</f>
        <v>0</v>
      </c>
      <c r="G130" s="17">
        <f>本体!I129</f>
        <v>0</v>
      </c>
      <c r="H130" s="17">
        <f>本体!J129</f>
        <v>0</v>
      </c>
      <c r="I130" s="17">
        <f>本体!K129</f>
        <v>0</v>
      </c>
      <c r="J130" s="17">
        <f>本体!L129</f>
        <v>0</v>
      </c>
      <c r="K130" s="17">
        <f>本体!M129</f>
        <v>0</v>
      </c>
      <c r="L130" s="17">
        <f>本体!N129</f>
        <v>0</v>
      </c>
      <c r="M130" s="17">
        <f>本体!O129</f>
        <v>0</v>
      </c>
      <c r="N130" s="17">
        <f>本体!P129</f>
        <v>0</v>
      </c>
      <c r="O130" s="17">
        <f>本体!Q129</f>
        <v>0</v>
      </c>
      <c r="P130" s="17">
        <f>本体!R129</f>
        <v>0</v>
      </c>
      <c r="Q130" s="17">
        <f>本体!S129</f>
        <v>0</v>
      </c>
      <c r="R130" s="17">
        <f>本体!T129</f>
        <v>0</v>
      </c>
      <c r="S130" s="17">
        <f>本体!U129</f>
        <v>0</v>
      </c>
      <c r="T130" s="17">
        <f>本体!V129</f>
        <v>0</v>
      </c>
      <c r="U130" s="17">
        <f>本体!W129</f>
        <v>0</v>
      </c>
      <c r="V130" s="17">
        <f>本体!X129</f>
        <v>0</v>
      </c>
      <c r="W130" s="17">
        <f>本体!Y129</f>
        <v>0</v>
      </c>
      <c r="X130" s="17">
        <f>本体!Z129</f>
        <v>0</v>
      </c>
      <c r="Y130" s="17">
        <f>本体!AA129</f>
        <v>0</v>
      </c>
      <c r="Z130" s="17">
        <f>本体!AB129</f>
        <v>0</v>
      </c>
      <c r="AA130" s="17">
        <f>本体!AC129</f>
        <v>0</v>
      </c>
      <c r="AB130" s="17">
        <f>本体!AD129</f>
        <v>0</v>
      </c>
      <c r="AC130" s="17">
        <f>本体!AE129</f>
        <v>0</v>
      </c>
      <c r="AD130" s="17">
        <f>本体!AF129</f>
        <v>0</v>
      </c>
      <c r="AE130" s="17">
        <f>本体!AG129</f>
        <v>0</v>
      </c>
      <c r="AF130" s="17">
        <f>本体!AH129</f>
        <v>0</v>
      </c>
      <c r="AG130" s="17">
        <f>本体!AI129</f>
        <v>0</v>
      </c>
      <c r="AH130" s="17">
        <f>本体!AJ129</f>
        <v>0</v>
      </c>
      <c r="AI130" s="17">
        <f>本体!AK129</f>
        <v>0</v>
      </c>
      <c r="AJ130" s="17">
        <f>本体!AL129</f>
        <v>0</v>
      </c>
      <c r="AK130" s="17">
        <f>本体!AM129</f>
        <v>0</v>
      </c>
      <c r="AL130" s="17">
        <f>本体!AN129</f>
        <v>0</v>
      </c>
      <c r="AM130" s="17">
        <f>本体!AO129</f>
        <v>0</v>
      </c>
      <c r="AN130" s="17">
        <f>本体!AP129</f>
        <v>0</v>
      </c>
      <c r="AO130" s="17">
        <f>本体!AQ129</f>
        <v>0</v>
      </c>
      <c r="AP130" s="17">
        <f>本体!AR129</f>
        <v>0</v>
      </c>
      <c r="AQ130" s="17">
        <f>本体!AS129</f>
        <v>0</v>
      </c>
      <c r="AR130" s="17">
        <f>本体!AT129</f>
        <v>0</v>
      </c>
      <c r="AS130" s="17">
        <f>本体!AU129</f>
        <v>0</v>
      </c>
      <c r="AT130" s="17">
        <f>本体!AV129</f>
        <v>0</v>
      </c>
      <c r="AU130" s="17">
        <f>本体!AW129</f>
        <v>0</v>
      </c>
      <c r="AV130" s="17">
        <f>本体!AX129</f>
        <v>0</v>
      </c>
      <c r="AW130" s="17">
        <f>本体!AY129</f>
        <v>0</v>
      </c>
      <c r="AX130" s="17">
        <f>本体!AZ129</f>
        <v>0</v>
      </c>
      <c r="AY130" s="17">
        <f>本体!BA129</f>
        <v>0</v>
      </c>
      <c r="AZ130" s="17">
        <f>本体!BB129</f>
        <v>0</v>
      </c>
      <c r="BA130" s="17">
        <f>本体!BC129</f>
        <v>0</v>
      </c>
      <c r="BB130" s="17">
        <f>本体!BD129</f>
        <v>0</v>
      </c>
      <c r="BC130" s="17">
        <f>本体!BE129</f>
        <v>0</v>
      </c>
      <c r="BD130" s="17">
        <f>本体!BF129</f>
        <v>0</v>
      </c>
      <c r="BE130" s="17">
        <f>本体!BG129</f>
        <v>0</v>
      </c>
      <c r="BF130" s="17">
        <f>本体!BH129</f>
        <v>0</v>
      </c>
      <c r="BG130" s="17">
        <f>本体!BI129</f>
        <v>0</v>
      </c>
      <c r="BH130" s="17">
        <f>本体!BJ129</f>
        <v>0</v>
      </c>
      <c r="BI130" s="17">
        <f>本体!BK129</f>
        <v>0</v>
      </c>
      <c r="BJ130" s="17">
        <f>本体!BL129</f>
        <v>0</v>
      </c>
      <c r="BK130" s="17">
        <f>本体!BM129</f>
        <v>0</v>
      </c>
      <c r="BL130" s="17">
        <f>本体!BN129</f>
        <v>0</v>
      </c>
      <c r="BM130" s="17">
        <f>本体!CE129</f>
        <v>0</v>
      </c>
      <c r="BN130" s="17">
        <f>本体!CB129</f>
        <v>0</v>
      </c>
      <c r="BO130" s="17">
        <f>本体!CC129</f>
        <v>0</v>
      </c>
      <c r="BP130" s="17">
        <f>本体!CD129</f>
        <v>0</v>
      </c>
      <c r="BQ130" s="17">
        <f>本体!BT129</f>
        <v>0</v>
      </c>
      <c r="BR130" s="17">
        <f>本体!BU129</f>
        <v>0</v>
      </c>
      <c r="BS130" s="17">
        <f>本体!BV129</f>
        <v>0</v>
      </c>
      <c r="BT130" s="17">
        <f>本体!BW129</f>
        <v>0</v>
      </c>
      <c r="BU130" s="17">
        <f>本体!BZ129</f>
        <v>0</v>
      </c>
      <c r="BV130" s="17">
        <f>本体!BS129</f>
        <v>0</v>
      </c>
      <c r="BW130" s="17">
        <f>本体!BO129</f>
        <v>0</v>
      </c>
      <c r="BX130" s="17">
        <f>本体!BP129</f>
        <v>0</v>
      </c>
      <c r="BY130" s="17">
        <f>本体!BQ129</f>
        <v>0</v>
      </c>
      <c r="BZ130" s="17">
        <f>本体!BX129</f>
        <v>0</v>
      </c>
      <c r="CA130" s="17">
        <f>本体!BY129</f>
        <v>0</v>
      </c>
      <c r="CB130" s="17">
        <f>本体!BR129</f>
        <v>0</v>
      </c>
      <c r="CC130" s="17">
        <f>本体!CA129</f>
        <v>0</v>
      </c>
      <c r="CD130" s="17">
        <f>本体!CG129</f>
        <v>0</v>
      </c>
      <c r="CE130" s="17">
        <f>本体!CH129</f>
        <v>0</v>
      </c>
      <c r="CF130" s="30">
        <f>本体!CI129</f>
        <v>0</v>
      </c>
    </row>
    <row r="131" spans="2:84">
      <c r="B131" s="29">
        <f>本体!C130</f>
        <v>0</v>
      </c>
      <c r="C131" s="17">
        <f>本体!D130</f>
        <v>0</v>
      </c>
      <c r="D131" s="17">
        <f>本体!E130</f>
        <v>0</v>
      </c>
      <c r="E131" s="17">
        <f>本体!G130</f>
        <v>0</v>
      </c>
      <c r="F131" s="17">
        <f>本体!H130</f>
        <v>0</v>
      </c>
      <c r="G131" s="17">
        <f>本体!I130</f>
        <v>0</v>
      </c>
      <c r="H131" s="17">
        <f>本体!J130</f>
        <v>0</v>
      </c>
      <c r="I131" s="17">
        <f>本体!K130</f>
        <v>0</v>
      </c>
      <c r="J131" s="17">
        <f>本体!L130</f>
        <v>0</v>
      </c>
      <c r="K131" s="17">
        <f>本体!M130</f>
        <v>0</v>
      </c>
      <c r="L131" s="17">
        <f>本体!N130</f>
        <v>0</v>
      </c>
      <c r="M131" s="17">
        <f>本体!O130</f>
        <v>0</v>
      </c>
      <c r="N131" s="17">
        <f>本体!P130</f>
        <v>0</v>
      </c>
      <c r="O131" s="17">
        <f>本体!Q130</f>
        <v>0</v>
      </c>
      <c r="P131" s="17">
        <f>本体!R130</f>
        <v>0</v>
      </c>
      <c r="Q131" s="17">
        <f>本体!S130</f>
        <v>0</v>
      </c>
      <c r="R131" s="17">
        <f>本体!T130</f>
        <v>0</v>
      </c>
      <c r="S131" s="17">
        <f>本体!U130</f>
        <v>0</v>
      </c>
      <c r="T131" s="17">
        <f>本体!V130</f>
        <v>0</v>
      </c>
      <c r="U131" s="17">
        <f>本体!W130</f>
        <v>0</v>
      </c>
      <c r="V131" s="17">
        <f>本体!X130</f>
        <v>0</v>
      </c>
      <c r="W131" s="17">
        <f>本体!Y130</f>
        <v>0</v>
      </c>
      <c r="X131" s="17">
        <f>本体!Z130</f>
        <v>0</v>
      </c>
      <c r="Y131" s="17">
        <f>本体!AA130</f>
        <v>0</v>
      </c>
      <c r="Z131" s="17">
        <f>本体!AB130</f>
        <v>0</v>
      </c>
      <c r="AA131" s="17">
        <f>本体!AC130</f>
        <v>0</v>
      </c>
      <c r="AB131" s="17">
        <f>本体!AD130</f>
        <v>0</v>
      </c>
      <c r="AC131" s="17">
        <f>本体!AE130</f>
        <v>0</v>
      </c>
      <c r="AD131" s="17">
        <f>本体!AF130</f>
        <v>0</v>
      </c>
      <c r="AE131" s="17">
        <f>本体!AG130</f>
        <v>0</v>
      </c>
      <c r="AF131" s="17">
        <f>本体!AH130</f>
        <v>0</v>
      </c>
      <c r="AG131" s="17">
        <f>本体!AI130</f>
        <v>0</v>
      </c>
      <c r="AH131" s="17">
        <f>本体!AJ130</f>
        <v>0</v>
      </c>
      <c r="AI131" s="17">
        <f>本体!AK130</f>
        <v>0</v>
      </c>
      <c r="AJ131" s="17">
        <f>本体!AL130</f>
        <v>0</v>
      </c>
      <c r="AK131" s="17">
        <f>本体!AM130</f>
        <v>0</v>
      </c>
      <c r="AL131" s="17">
        <f>本体!AN130</f>
        <v>0</v>
      </c>
      <c r="AM131" s="17">
        <f>本体!AO130</f>
        <v>0</v>
      </c>
      <c r="AN131" s="17">
        <f>本体!AP130</f>
        <v>0</v>
      </c>
      <c r="AO131" s="17">
        <f>本体!AQ130</f>
        <v>0</v>
      </c>
      <c r="AP131" s="17">
        <f>本体!AR130</f>
        <v>0</v>
      </c>
      <c r="AQ131" s="17">
        <f>本体!AS130</f>
        <v>0</v>
      </c>
      <c r="AR131" s="17">
        <f>本体!AT130</f>
        <v>0</v>
      </c>
      <c r="AS131" s="17">
        <f>本体!AU130</f>
        <v>0</v>
      </c>
      <c r="AT131" s="17">
        <f>本体!AV130</f>
        <v>0</v>
      </c>
      <c r="AU131" s="17">
        <f>本体!AW130</f>
        <v>0</v>
      </c>
      <c r="AV131" s="17">
        <f>本体!AX130</f>
        <v>0</v>
      </c>
      <c r="AW131" s="17">
        <f>本体!AY130</f>
        <v>0</v>
      </c>
      <c r="AX131" s="17">
        <f>本体!AZ130</f>
        <v>0</v>
      </c>
      <c r="AY131" s="17">
        <f>本体!BA130</f>
        <v>0</v>
      </c>
      <c r="AZ131" s="17">
        <f>本体!BB130</f>
        <v>0</v>
      </c>
      <c r="BA131" s="17">
        <f>本体!BC130</f>
        <v>0</v>
      </c>
      <c r="BB131" s="17">
        <f>本体!BD130</f>
        <v>0</v>
      </c>
      <c r="BC131" s="17">
        <f>本体!BE130</f>
        <v>0</v>
      </c>
      <c r="BD131" s="17">
        <f>本体!BF130</f>
        <v>0</v>
      </c>
      <c r="BE131" s="17">
        <f>本体!BG130</f>
        <v>0</v>
      </c>
      <c r="BF131" s="17">
        <f>本体!BH130</f>
        <v>0</v>
      </c>
      <c r="BG131" s="17">
        <f>本体!BI130</f>
        <v>0</v>
      </c>
      <c r="BH131" s="17">
        <f>本体!BJ130</f>
        <v>0</v>
      </c>
      <c r="BI131" s="17">
        <f>本体!BK130</f>
        <v>0</v>
      </c>
      <c r="BJ131" s="17">
        <f>本体!BL130</f>
        <v>0</v>
      </c>
      <c r="BK131" s="17">
        <f>本体!BM130</f>
        <v>0</v>
      </c>
      <c r="BL131" s="17">
        <f>本体!BN130</f>
        <v>0</v>
      </c>
      <c r="BM131" s="17">
        <f>本体!CE130</f>
        <v>0</v>
      </c>
      <c r="BN131" s="17">
        <f>本体!CB130</f>
        <v>0</v>
      </c>
      <c r="BO131" s="17">
        <f>本体!CC130</f>
        <v>0</v>
      </c>
      <c r="BP131" s="17">
        <f>本体!CD130</f>
        <v>0</v>
      </c>
      <c r="BQ131" s="17">
        <f>本体!BT130</f>
        <v>0</v>
      </c>
      <c r="BR131" s="17">
        <f>本体!BU130</f>
        <v>0</v>
      </c>
      <c r="BS131" s="17">
        <f>本体!BV130</f>
        <v>0</v>
      </c>
      <c r="BT131" s="17">
        <f>本体!BW130</f>
        <v>0</v>
      </c>
      <c r="BU131" s="17">
        <f>本体!BZ130</f>
        <v>0</v>
      </c>
      <c r="BV131" s="17">
        <f>本体!BS130</f>
        <v>0</v>
      </c>
      <c r="BW131" s="17">
        <f>本体!BO130</f>
        <v>0</v>
      </c>
      <c r="BX131" s="17">
        <f>本体!BP130</f>
        <v>0</v>
      </c>
      <c r="BY131" s="17">
        <f>本体!BQ130</f>
        <v>0</v>
      </c>
      <c r="BZ131" s="17">
        <f>本体!BX130</f>
        <v>0</v>
      </c>
      <c r="CA131" s="17">
        <f>本体!BY130</f>
        <v>0</v>
      </c>
      <c r="CB131" s="17">
        <f>本体!BR130</f>
        <v>0</v>
      </c>
      <c r="CC131" s="17">
        <f>本体!CA130</f>
        <v>0</v>
      </c>
      <c r="CD131" s="17">
        <f>本体!CG130</f>
        <v>0</v>
      </c>
      <c r="CE131" s="17">
        <f>本体!CH130</f>
        <v>0</v>
      </c>
      <c r="CF131" s="30">
        <f>本体!CI130</f>
        <v>0</v>
      </c>
    </row>
    <row r="132" spans="2:84">
      <c r="B132" s="29">
        <f>本体!C131</f>
        <v>0</v>
      </c>
      <c r="C132" s="17">
        <f>本体!D131</f>
        <v>0</v>
      </c>
      <c r="D132" s="17">
        <f>本体!E131</f>
        <v>0</v>
      </c>
      <c r="E132" s="17">
        <f>本体!G131</f>
        <v>0</v>
      </c>
      <c r="F132" s="17">
        <f>本体!H131</f>
        <v>0</v>
      </c>
      <c r="G132" s="17">
        <f>本体!I131</f>
        <v>0</v>
      </c>
      <c r="H132" s="17">
        <f>本体!J131</f>
        <v>0</v>
      </c>
      <c r="I132" s="17">
        <f>本体!K131</f>
        <v>0</v>
      </c>
      <c r="J132" s="17">
        <f>本体!L131</f>
        <v>0</v>
      </c>
      <c r="K132" s="17">
        <f>本体!M131</f>
        <v>0</v>
      </c>
      <c r="L132" s="17">
        <f>本体!N131</f>
        <v>0</v>
      </c>
      <c r="M132" s="17">
        <f>本体!O131</f>
        <v>0</v>
      </c>
      <c r="N132" s="17">
        <f>本体!P131</f>
        <v>0</v>
      </c>
      <c r="O132" s="17">
        <f>本体!Q131</f>
        <v>0</v>
      </c>
      <c r="P132" s="17">
        <f>本体!R131</f>
        <v>0</v>
      </c>
      <c r="Q132" s="17">
        <f>本体!S131</f>
        <v>0</v>
      </c>
      <c r="R132" s="17">
        <f>本体!T131</f>
        <v>0</v>
      </c>
      <c r="S132" s="17">
        <f>本体!U131</f>
        <v>0</v>
      </c>
      <c r="T132" s="17">
        <f>本体!V131</f>
        <v>0</v>
      </c>
      <c r="U132" s="17">
        <f>本体!W131</f>
        <v>0</v>
      </c>
      <c r="V132" s="17">
        <f>本体!X131</f>
        <v>0</v>
      </c>
      <c r="W132" s="17">
        <f>本体!Y131</f>
        <v>0</v>
      </c>
      <c r="X132" s="17">
        <f>本体!Z131</f>
        <v>0</v>
      </c>
      <c r="Y132" s="17">
        <f>本体!AA131</f>
        <v>0</v>
      </c>
      <c r="Z132" s="17">
        <f>本体!AB131</f>
        <v>0</v>
      </c>
      <c r="AA132" s="17">
        <f>本体!AC131</f>
        <v>0</v>
      </c>
      <c r="AB132" s="17">
        <f>本体!AD131</f>
        <v>0</v>
      </c>
      <c r="AC132" s="17">
        <f>本体!AE131</f>
        <v>0</v>
      </c>
      <c r="AD132" s="17">
        <f>本体!AF131</f>
        <v>0</v>
      </c>
      <c r="AE132" s="17">
        <f>本体!AG131</f>
        <v>0</v>
      </c>
      <c r="AF132" s="17">
        <f>本体!AH131</f>
        <v>0</v>
      </c>
      <c r="AG132" s="17">
        <f>本体!AI131</f>
        <v>0</v>
      </c>
      <c r="AH132" s="17">
        <f>本体!AJ131</f>
        <v>0</v>
      </c>
      <c r="AI132" s="17">
        <f>本体!AK131</f>
        <v>0</v>
      </c>
      <c r="AJ132" s="17">
        <f>本体!AL131</f>
        <v>0</v>
      </c>
      <c r="AK132" s="17">
        <f>本体!AM131</f>
        <v>0</v>
      </c>
      <c r="AL132" s="17">
        <f>本体!AN131</f>
        <v>0</v>
      </c>
      <c r="AM132" s="17">
        <f>本体!AO131</f>
        <v>0</v>
      </c>
      <c r="AN132" s="17">
        <f>本体!AP131</f>
        <v>0</v>
      </c>
      <c r="AO132" s="17">
        <f>本体!AQ131</f>
        <v>0</v>
      </c>
      <c r="AP132" s="17">
        <f>本体!AR131</f>
        <v>0</v>
      </c>
      <c r="AQ132" s="17">
        <f>本体!AS131</f>
        <v>0</v>
      </c>
      <c r="AR132" s="17">
        <f>本体!AT131</f>
        <v>0</v>
      </c>
      <c r="AS132" s="17">
        <f>本体!AU131</f>
        <v>0</v>
      </c>
      <c r="AT132" s="17">
        <f>本体!AV131</f>
        <v>0</v>
      </c>
      <c r="AU132" s="17">
        <f>本体!AW131</f>
        <v>0</v>
      </c>
      <c r="AV132" s="17">
        <f>本体!AX131</f>
        <v>0</v>
      </c>
      <c r="AW132" s="17">
        <f>本体!AY131</f>
        <v>0</v>
      </c>
      <c r="AX132" s="17">
        <f>本体!AZ131</f>
        <v>0</v>
      </c>
      <c r="AY132" s="17">
        <f>本体!BA131</f>
        <v>0</v>
      </c>
      <c r="AZ132" s="17">
        <f>本体!BB131</f>
        <v>0</v>
      </c>
      <c r="BA132" s="17">
        <f>本体!BC131</f>
        <v>0</v>
      </c>
      <c r="BB132" s="17">
        <f>本体!BD131</f>
        <v>0</v>
      </c>
      <c r="BC132" s="17">
        <f>本体!BE131</f>
        <v>0</v>
      </c>
      <c r="BD132" s="17">
        <f>本体!BF131</f>
        <v>0</v>
      </c>
      <c r="BE132" s="17">
        <f>本体!BG131</f>
        <v>0</v>
      </c>
      <c r="BF132" s="17">
        <f>本体!BH131</f>
        <v>0</v>
      </c>
      <c r="BG132" s="17">
        <f>本体!BI131</f>
        <v>0</v>
      </c>
      <c r="BH132" s="17">
        <f>本体!BJ131</f>
        <v>0</v>
      </c>
      <c r="BI132" s="17">
        <f>本体!BK131</f>
        <v>0</v>
      </c>
      <c r="BJ132" s="17">
        <f>本体!BL131</f>
        <v>0</v>
      </c>
      <c r="BK132" s="17">
        <f>本体!BM131</f>
        <v>0</v>
      </c>
      <c r="BL132" s="17">
        <f>本体!BN131</f>
        <v>0</v>
      </c>
      <c r="BM132" s="17">
        <f>本体!CE131</f>
        <v>0</v>
      </c>
      <c r="BN132" s="17">
        <f>本体!CB131</f>
        <v>0</v>
      </c>
      <c r="BO132" s="17">
        <f>本体!CC131</f>
        <v>0</v>
      </c>
      <c r="BP132" s="17">
        <f>本体!CD131</f>
        <v>0</v>
      </c>
      <c r="BQ132" s="17">
        <f>本体!BT131</f>
        <v>0</v>
      </c>
      <c r="BR132" s="17">
        <f>本体!BU131</f>
        <v>0</v>
      </c>
      <c r="BS132" s="17">
        <f>本体!BV131</f>
        <v>0</v>
      </c>
      <c r="BT132" s="17">
        <f>本体!BW131</f>
        <v>0</v>
      </c>
      <c r="BU132" s="17">
        <f>本体!BZ131</f>
        <v>0</v>
      </c>
      <c r="BV132" s="17">
        <f>本体!BS131</f>
        <v>0</v>
      </c>
      <c r="BW132" s="17">
        <f>本体!BO131</f>
        <v>0</v>
      </c>
      <c r="BX132" s="17">
        <f>本体!BP131</f>
        <v>0</v>
      </c>
      <c r="BY132" s="17">
        <f>本体!BQ131</f>
        <v>0</v>
      </c>
      <c r="BZ132" s="17">
        <f>本体!BX131</f>
        <v>0</v>
      </c>
      <c r="CA132" s="17">
        <f>本体!BY131</f>
        <v>0</v>
      </c>
      <c r="CB132" s="17">
        <f>本体!BR131</f>
        <v>0</v>
      </c>
      <c r="CC132" s="17">
        <f>本体!CA131</f>
        <v>0</v>
      </c>
      <c r="CD132" s="17">
        <f>本体!CG131</f>
        <v>0</v>
      </c>
      <c r="CE132" s="17">
        <f>本体!CH131</f>
        <v>0</v>
      </c>
      <c r="CF132" s="30">
        <f>本体!CI131</f>
        <v>0</v>
      </c>
    </row>
    <row r="133" spans="2:84">
      <c r="B133" s="29">
        <f>本体!C132</f>
        <v>0</v>
      </c>
      <c r="C133" s="17">
        <f>本体!D132</f>
        <v>0</v>
      </c>
      <c r="D133" s="17">
        <f>本体!E132</f>
        <v>0</v>
      </c>
      <c r="E133" s="17">
        <f>本体!G132</f>
        <v>0</v>
      </c>
      <c r="F133" s="17">
        <f>本体!H132</f>
        <v>0</v>
      </c>
      <c r="G133" s="17">
        <f>本体!I132</f>
        <v>0</v>
      </c>
      <c r="H133" s="17">
        <f>本体!J132</f>
        <v>0</v>
      </c>
      <c r="I133" s="17">
        <f>本体!K132</f>
        <v>0</v>
      </c>
      <c r="J133" s="17">
        <f>本体!L132</f>
        <v>0</v>
      </c>
      <c r="K133" s="17">
        <f>本体!M132</f>
        <v>0</v>
      </c>
      <c r="L133" s="17">
        <f>本体!N132</f>
        <v>0</v>
      </c>
      <c r="M133" s="17">
        <f>本体!O132</f>
        <v>0</v>
      </c>
      <c r="N133" s="17">
        <f>本体!P132</f>
        <v>0</v>
      </c>
      <c r="O133" s="17">
        <f>本体!Q132</f>
        <v>0</v>
      </c>
      <c r="P133" s="17">
        <f>本体!R132</f>
        <v>0</v>
      </c>
      <c r="Q133" s="17">
        <f>本体!S132</f>
        <v>0</v>
      </c>
      <c r="R133" s="17">
        <f>本体!T132</f>
        <v>0</v>
      </c>
      <c r="S133" s="17">
        <f>本体!U132</f>
        <v>0</v>
      </c>
      <c r="T133" s="17">
        <f>本体!V132</f>
        <v>0</v>
      </c>
      <c r="U133" s="17">
        <f>本体!W132</f>
        <v>0</v>
      </c>
      <c r="V133" s="17">
        <f>本体!X132</f>
        <v>0</v>
      </c>
      <c r="W133" s="17">
        <f>本体!Y132</f>
        <v>0</v>
      </c>
      <c r="X133" s="17">
        <f>本体!Z132</f>
        <v>0</v>
      </c>
      <c r="Y133" s="17">
        <f>本体!AA132</f>
        <v>0</v>
      </c>
      <c r="Z133" s="17">
        <f>本体!AB132</f>
        <v>0</v>
      </c>
      <c r="AA133" s="17">
        <f>本体!AC132</f>
        <v>0</v>
      </c>
      <c r="AB133" s="17">
        <f>本体!AD132</f>
        <v>0</v>
      </c>
      <c r="AC133" s="17">
        <f>本体!AE132</f>
        <v>0</v>
      </c>
      <c r="AD133" s="17">
        <f>本体!AF132</f>
        <v>0</v>
      </c>
      <c r="AE133" s="17">
        <f>本体!AG132</f>
        <v>0</v>
      </c>
      <c r="AF133" s="17">
        <f>本体!AH132</f>
        <v>0</v>
      </c>
      <c r="AG133" s="17">
        <f>本体!AI132</f>
        <v>0</v>
      </c>
      <c r="AH133" s="17">
        <f>本体!AJ132</f>
        <v>0</v>
      </c>
      <c r="AI133" s="17">
        <f>本体!AK132</f>
        <v>0</v>
      </c>
      <c r="AJ133" s="17">
        <f>本体!AL132</f>
        <v>0</v>
      </c>
      <c r="AK133" s="17">
        <f>本体!AM132</f>
        <v>0</v>
      </c>
      <c r="AL133" s="17">
        <f>本体!AN132</f>
        <v>0</v>
      </c>
      <c r="AM133" s="17">
        <f>本体!AO132</f>
        <v>0</v>
      </c>
      <c r="AN133" s="17">
        <f>本体!AP132</f>
        <v>0</v>
      </c>
      <c r="AO133" s="17">
        <f>本体!AQ132</f>
        <v>0</v>
      </c>
      <c r="AP133" s="17">
        <f>本体!AR132</f>
        <v>0</v>
      </c>
      <c r="AQ133" s="17">
        <f>本体!AS132</f>
        <v>0</v>
      </c>
      <c r="AR133" s="17">
        <f>本体!AT132</f>
        <v>0</v>
      </c>
      <c r="AS133" s="17">
        <f>本体!AU132</f>
        <v>0</v>
      </c>
      <c r="AT133" s="17">
        <f>本体!AV132</f>
        <v>0</v>
      </c>
      <c r="AU133" s="17">
        <f>本体!AW132</f>
        <v>0</v>
      </c>
      <c r="AV133" s="17">
        <f>本体!AX132</f>
        <v>0</v>
      </c>
      <c r="AW133" s="17">
        <f>本体!AY132</f>
        <v>0</v>
      </c>
      <c r="AX133" s="17">
        <f>本体!AZ132</f>
        <v>0</v>
      </c>
      <c r="AY133" s="17">
        <f>本体!BA132</f>
        <v>0</v>
      </c>
      <c r="AZ133" s="17">
        <f>本体!BB132</f>
        <v>0</v>
      </c>
      <c r="BA133" s="17">
        <f>本体!BC132</f>
        <v>0</v>
      </c>
      <c r="BB133" s="17">
        <f>本体!BD132</f>
        <v>0</v>
      </c>
      <c r="BC133" s="17">
        <f>本体!BE132</f>
        <v>0</v>
      </c>
      <c r="BD133" s="17">
        <f>本体!BF132</f>
        <v>0</v>
      </c>
      <c r="BE133" s="17">
        <f>本体!BG132</f>
        <v>0</v>
      </c>
      <c r="BF133" s="17">
        <f>本体!BH132</f>
        <v>0</v>
      </c>
      <c r="BG133" s="17">
        <f>本体!BI132</f>
        <v>0</v>
      </c>
      <c r="BH133" s="17">
        <f>本体!BJ132</f>
        <v>0</v>
      </c>
      <c r="BI133" s="17">
        <f>本体!BK132</f>
        <v>0</v>
      </c>
      <c r="BJ133" s="17">
        <f>本体!BL132</f>
        <v>0</v>
      </c>
      <c r="BK133" s="17">
        <f>本体!BM132</f>
        <v>0</v>
      </c>
      <c r="BL133" s="17">
        <f>本体!BN132</f>
        <v>0</v>
      </c>
      <c r="BM133" s="17">
        <f>本体!CE132</f>
        <v>0</v>
      </c>
      <c r="BN133" s="17">
        <f>本体!CB132</f>
        <v>0</v>
      </c>
      <c r="BO133" s="17">
        <f>本体!CC132</f>
        <v>0</v>
      </c>
      <c r="BP133" s="17">
        <f>本体!CD132</f>
        <v>0</v>
      </c>
      <c r="BQ133" s="17">
        <f>本体!BT132</f>
        <v>0</v>
      </c>
      <c r="BR133" s="17">
        <f>本体!BU132</f>
        <v>0</v>
      </c>
      <c r="BS133" s="17">
        <f>本体!BV132</f>
        <v>0</v>
      </c>
      <c r="BT133" s="17">
        <f>本体!BW132</f>
        <v>0</v>
      </c>
      <c r="BU133" s="17">
        <f>本体!BZ132</f>
        <v>0</v>
      </c>
      <c r="BV133" s="17">
        <f>本体!BS132</f>
        <v>0</v>
      </c>
      <c r="BW133" s="17">
        <f>本体!BO132</f>
        <v>0</v>
      </c>
      <c r="BX133" s="17">
        <f>本体!BP132</f>
        <v>0</v>
      </c>
      <c r="BY133" s="17">
        <f>本体!BQ132</f>
        <v>0</v>
      </c>
      <c r="BZ133" s="17">
        <f>本体!BX132</f>
        <v>0</v>
      </c>
      <c r="CA133" s="17">
        <f>本体!BY132</f>
        <v>0</v>
      </c>
      <c r="CB133" s="17">
        <f>本体!BR132</f>
        <v>0</v>
      </c>
      <c r="CC133" s="17">
        <f>本体!CA132</f>
        <v>0</v>
      </c>
      <c r="CD133" s="17">
        <f>本体!CG132</f>
        <v>0</v>
      </c>
      <c r="CE133" s="17">
        <f>本体!CH132</f>
        <v>0</v>
      </c>
      <c r="CF133" s="30">
        <f>本体!CI132</f>
        <v>0</v>
      </c>
    </row>
    <row r="134" spans="2:84">
      <c r="B134" s="29">
        <f>本体!C133</f>
        <v>0</v>
      </c>
      <c r="C134" s="17">
        <f>本体!D133</f>
        <v>0</v>
      </c>
      <c r="D134" s="17">
        <f>本体!E133</f>
        <v>0</v>
      </c>
      <c r="E134" s="17">
        <f>本体!G133</f>
        <v>0</v>
      </c>
      <c r="F134" s="17">
        <f>本体!H133</f>
        <v>0</v>
      </c>
      <c r="G134" s="17">
        <f>本体!I133</f>
        <v>0</v>
      </c>
      <c r="H134" s="17">
        <f>本体!J133</f>
        <v>0</v>
      </c>
      <c r="I134" s="17">
        <f>本体!K133</f>
        <v>0</v>
      </c>
      <c r="J134" s="17">
        <f>本体!L133</f>
        <v>0</v>
      </c>
      <c r="K134" s="17">
        <f>本体!M133</f>
        <v>0</v>
      </c>
      <c r="L134" s="17">
        <f>本体!N133</f>
        <v>0</v>
      </c>
      <c r="M134" s="17">
        <f>本体!O133</f>
        <v>0</v>
      </c>
      <c r="N134" s="17">
        <f>本体!P133</f>
        <v>0</v>
      </c>
      <c r="O134" s="17">
        <f>本体!Q133</f>
        <v>0</v>
      </c>
      <c r="P134" s="17">
        <f>本体!R133</f>
        <v>0</v>
      </c>
      <c r="Q134" s="17">
        <f>本体!S133</f>
        <v>0</v>
      </c>
      <c r="R134" s="17">
        <f>本体!T133</f>
        <v>0</v>
      </c>
      <c r="S134" s="17">
        <f>本体!U133</f>
        <v>0</v>
      </c>
      <c r="T134" s="17">
        <f>本体!V133</f>
        <v>0</v>
      </c>
      <c r="U134" s="17">
        <f>本体!W133</f>
        <v>0</v>
      </c>
      <c r="V134" s="17">
        <f>本体!X133</f>
        <v>0</v>
      </c>
      <c r="W134" s="17">
        <f>本体!Y133</f>
        <v>0</v>
      </c>
      <c r="X134" s="17">
        <f>本体!Z133</f>
        <v>0</v>
      </c>
      <c r="Y134" s="17">
        <f>本体!AA133</f>
        <v>0</v>
      </c>
      <c r="Z134" s="17">
        <f>本体!AB133</f>
        <v>0</v>
      </c>
      <c r="AA134" s="17">
        <f>本体!AC133</f>
        <v>0</v>
      </c>
      <c r="AB134" s="17">
        <f>本体!AD133</f>
        <v>0</v>
      </c>
      <c r="AC134" s="17">
        <f>本体!AE133</f>
        <v>0</v>
      </c>
      <c r="AD134" s="17">
        <f>本体!AF133</f>
        <v>0</v>
      </c>
      <c r="AE134" s="17">
        <f>本体!AG133</f>
        <v>0</v>
      </c>
      <c r="AF134" s="17">
        <f>本体!AH133</f>
        <v>0</v>
      </c>
      <c r="AG134" s="17">
        <f>本体!AI133</f>
        <v>0</v>
      </c>
      <c r="AH134" s="17">
        <f>本体!AJ133</f>
        <v>0</v>
      </c>
      <c r="AI134" s="17">
        <f>本体!AK133</f>
        <v>0</v>
      </c>
      <c r="AJ134" s="17">
        <f>本体!AL133</f>
        <v>0</v>
      </c>
      <c r="AK134" s="17">
        <f>本体!AM133</f>
        <v>0</v>
      </c>
      <c r="AL134" s="17">
        <f>本体!AN133</f>
        <v>0</v>
      </c>
      <c r="AM134" s="17">
        <f>本体!AO133</f>
        <v>0</v>
      </c>
      <c r="AN134" s="17">
        <f>本体!AP133</f>
        <v>0</v>
      </c>
      <c r="AO134" s="17">
        <f>本体!AQ133</f>
        <v>0</v>
      </c>
      <c r="AP134" s="17">
        <f>本体!AR133</f>
        <v>0</v>
      </c>
      <c r="AQ134" s="17">
        <f>本体!AS133</f>
        <v>0</v>
      </c>
      <c r="AR134" s="17">
        <f>本体!AT133</f>
        <v>0</v>
      </c>
      <c r="AS134" s="17">
        <f>本体!AU133</f>
        <v>0</v>
      </c>
      <c r="AT134" s="17">
        <f>本体!AV133</f>
        <v>0</v>
      </c>
      <c r="AU134" s="17">
        <f>本体!AW133</f>
        <v>0</v>
      </c>
      <c r="AV134" s="17">
        <f>本体!AX133</f>
        <v>0</v>
      </c>
      <c r="AW134" s="17">
        <f>本体!AY133</f>
        <v>0</v>
      </c>
      <c r="AX134" s="17">
        <f>本体!AZ133</f>
        <v>0</v>
      </c>
      <c r="AY134" s="17">
        <f>本体!BA133</f>
        <v>0</v>
      </c>
      <c r="AZ134" s="17">
        <f>本体!BB133</f>
        <v>0</v>
      </c>
      <c r="BA134" s="17">
        <f>本体!BC133</f>
        <v>0</v>
      </c>
      <c r="BB134" s="17">
        <f>本体!BD133</f>
        <v>0</v>
      </c>
      <c r="BC134" s="17">
        <f>本体!BE133</f>
        <v>0</v>
      </c>
      <c r="BD134" s="17">
        <f>本体!BF133</f>
        <v>0</v>
      </c>
      <c r="BE134" s="17">
        <f>本体!BG133</f>
        <v>0</v>
      </c>
      <c r="BF134" s="17">
        <f>本体!BH133</f>
        <v>0</v>
      </c>
      <c r="BG134" s="17">
        <f>本体!BI133</f>
        <v>0</v>
      </c>
      <c r="BH134" s="17">
        <f>本体!BJ133</f>
        <v>0</v>
      </c>
      <c r="BI134" s="17">
        <f>本体!BK133</f>
        <v>0</v>
      </c>
      <c r="BJ134" s="17">
        <f>本体!BL133</f>
        <v>0</v>
      </c>
      <c r="BK134" s="17">
        <f>本体!BM133</f>
        <v>0</v>
      </c>
      <c r="BL134" s="17">
        <f>本体!BN133</f>
        <v>0</v>
      </c>
      <c r="BM134" s="17">
        <f>本体!CE133</f>
        <v>0</v>
      </c>
      <c r="BN134" s="17">
        <f>本体!CB133</f>
        <v>0</v>
      </c>
      <c r="BO134" s="17">
        <f>本体!CC133</f>
        <v>0</v>
      </c>
      <c r="BP134" s="17">
        <f>本体!CD133</f>
        <v>0</v>
      </c>
      <c r="BQ134" s="17">
        <f>本体!BT133</f>
        <v>0</v>
      </c>
      <c r="BR134" s="17">
        <f>本体!BU133</f>
        <v>0</v>
      </c>
      <c r="BS134" s="17">
        <f>本体!BV133</f>
        <v>0</v>
      </c>
      <c r="BT134" s="17">
        <f>本体!BW133</f>
        <v>0</v>
      </c>
      <c r="BU134" s="17">
        <f>本体!BZ133</f>
        <v>0</v>
      </c>
      <c r="BV134" s="17">
        <f>本体!BS133</f>
        <v>0</v>
      </c>
      <c r="BW134" s="17">
        <f>本体!BO133</f>
        <v>0</v>
      </c>
      <c r="BX134" s="17">
        <f>本体!BP133</f>
        <v>0</v>
      </c>
      <c r="BY134" s="17">
        <f>本体!BQ133</f>
        <v>0</v>
      </c>
      <c r="BZ134" s="17">
        <f>本体!BX133</f>
        <v>0</v>
      </c>
      <c r="CA134" s="17">
        <f>本体!BY133</f>
        <v>0</v>
      </c>
      <c r="CB134" s="17">
        <f>本体!BR133</f>
        <v>0</v>
      </c>
      <c r="CC134" s="17">
        <f>本体!CA133</f>
        <v>0</v>
      </c>
      <c r="CD134" s="17">
        <f>本体!CG133</f>
        <v>0</v>
      </c>
      <c r="CE134" s="17">
        <f>本体!CH133</f>
        <v>0</v>
      </c>
      <c r="CF134" s="30">
        <f>本体!CI133</f>
        <v>0</v>
      </c>
    </row>
    <row r="135" spans="2:84">
      <c r="B135" s="29">
        <f>本体!C134</f>
        <v>0</v>
      </c>
      <c r="C135" s="17">
        <f>本体!D134</f>
        <v>0</v>
      </c>
      <c r="D135" s="17">
        <f>本体!E134</f>
        <v>0</v>
      </c>
      <c r="E135" s="17">
        <f>本体!G134</f>
        <v>0</v>
      </c>
      <c r="F135" s="17">
        <f>本体!H134</f>
        <v>0</v>
      </c>
      <c r="G135" s="17">
        <f>本体!I134</f>
        <v>0</v>
      </c>
      <c r="H135" s="17">
        <f>本体!J134</f>
        <v>0</v>
      </c>
      <c r="I135" s="17">
        <f>本体!K134</f>
        <v>0</v>
      </c>
      <c r="J135" s="17">
        <f>本体!L134</f>
        <v>0</v>
      </c>
      <c r="K135" s="17">
        <f>本体!M134</f>
        <v>0</v>
      </c>
      <c r="L135" s="17">
        <f>本体!N134</f>
        <v>0</v>
      </c>
      <c r="M135" s="17">
        <f>本体!O134</f>
        <v>0</v>
      </c>
      <c r="N135" s="17">
        <f>本体!P134</f>
        <v>0</v>
      </c>
      <c r="O135" s="17">
        <f>本体!Q134</f>
        <v>0</v>
      </c>
      <c r="P135" s="17">
        <f>本体!R134</f>
        <v>0</v>
      </c>
      <c r="Q135" s="17">
        <f>本体!S134</f>
        <v>0</v>
      </c>
      <c r="R135" s="17">
        <f>本体!T134</f>
        <v>0</v>
      </c>
      <c r="S135" s="17">
        <f>本体!U134</f>
        <v>0</v>
      </c>
      <c r="T135" s="17">
        <f>本体!V134</f>
        <v>0</v>
      </c>
      <c r="U135" s="17">
        <f>本体!W134</f>
        <v>0</v>
      </c>
      <c r="V135" s="17">
        <f>本体!X134</f>
        <v>0</v>
      </c>
      <c r="W135" s="17">
        <f>本体!Y134</f>
        <v>0</v>
      </c>
      <c r="X135" s="17">
        <f>本体!Z134</f>
        <v>0</v>
      </c>
      <c r="Y135" s="17">
        <f>本体!AA134</f>
        <v>0</v>
      </c>
      <c r="Z135" s="17">
        <f>本体!AB134</f>
        <v>0</v>
      </c>
      <c r="AA135" s="17">
        <f>本体!AC134</f>
        <v>0</v>
      </c>
      <c r="AB135" s="17">
        <f>本体!AD134</f>
        <v>0</v>
      </c>
      <c r="AC135" s="17">
        <f>本体!AE134</f>
        <v>0</v>
      </c>
      <c r="AD135" s="17">
        <f>本体!AF134</f>
        <v>0</v>
      </c>
      <c r="AE135" s="17">
        <f>本体!AG134</f>
        <v>0</v>
      </c>
      <c r="AF135" s="17">
        <f>本体!AH134</f>
        <v>0</v>
      </c>
      <c r="AG135" s="17">
        <f>本体!AI134</f>
        <v>0</v>
      </c>
      <c r="AH135" s="17">
        <f>本体!AJ134</f>
        <v>0</v>
      </c>
      <c r="AI135" s="17">
        <f>本体!AK134</f>
        <v>0</v>
      </c>
      <c r="AJ135" s="17">
        <f>本体!AL134</f>
        <v>0</v>
      </c>
      <c r="AK135" s="17">
        <f>本体!AM134</f>
        <v>0</v>
      </c>
      <c r="AL135" s="17">
        <f>本体!AN134</f>
        <v>0</v>
      </c>
      <c r="AM135" s="17">
        <f>本体!AO134</f>
        <v>0</v>
      </c>
      <c r="AN135" s="17">
        <f>本体!AP134</f>
        <v>0</v>
      </c>
      <c r="AO135" s="17">
        <f>本体!AQ134</f>
        <v>0</v>
      </c>
      <c r="AP135" s="17">
        <f>本体!AR134</f>
        <v>0</v>
      </c>
      <c r="AQ135" s="17">
        <f>本体!AS134</f>
        <v>0</v>
      </c>
      <c r="AR135" s="17">
        <f>本体!AT134</f>
        <v>0</v>
      </c>
      <c r="AS135" s="17">
        <f>本体!AU134</f>
        <v>0</v>
      </c>
      <c r="AT135" s="17">
        <f>本体!AV134</f>
        <v>0</v>
      </c>
      <c r="AU135" s="17">
        <f>本体!AW134</f>
        <v>0</v>
      </c>
      <c r="AV135" s="17">
        <f>本体!AX134</f>
        <v>0</v>
      </c>
      <c r="AW135" s="17">
        <f>本体!AY134</f>
        <v>0</v>
      </c>
      <c r="AX135" s="17">
        <f>本体!AZ134</f>
        <v>0</v>
      </c>
      <c r="AY135" s="17">
        <f>本体!BA134</f>
        <v>0</v>
      </c>
      <c r="AZ135" s="17">
        <f>本体!BB134</f>
        <v>0</v>
      </c>
      <c r="BA135" s="17">
        <f>本体!BC134</f>
        <v>0</v>
      </c>
      <c r="BB135" s="17">
        <f>本体!BD134</f>
        <v>0</v>
      </c>
      <c r="BC135" s="17">
        <f>本体!BE134</f>
        <v>0</v>
      </c>
      <c r="BD135" s="17">
        <f>本体!BF134</f>
        <v>0</v>
      </c>
      <c r="BE135" s="17">
        <f>本体!BG134</f>
        <v>0</v>
      </c>
      <c r="BF135" s="17">
        <f>本体!BH134</f>
        <v>0</v>
      </c>
      <c r="BG135" s="17">
        <f>本体!BI134</f>
        <v>0</v>
      </c>
      <c r="BH135" s="17">
        <f>本体!BJ134</f>
        <v>0</v>
      </c>
      <c r="BI135" s="17">
        <f>本体!BK134</f>
        <v>0</v>
      </c>
      <c r="BJ135" s="17">
        <f>本体!BL134</f>
        <v>0</v>
      </c>
      <c r="BK135" s="17">
        <f>本体!BM134</f>
        <v>0</v>
      </c>
      <c r="BL135" s="17">
        <f>本体!BN134</f>
        <v>0</v>
      </c>
      <c r="BM135" s="17">
        <f>本体!CE134</f>
        <v>0</v>
      </c>
      <c r="BN135" s="17">
        <f>本体!CB134</f>
        <v>0</v>
      </c>
      <c r="BO135" s="17">
        <f>本体!CC134</f>
        <v>0</v>
      </c>
      <c r="BP135" s="17">
        <f>本体!CD134</f>
        <v>0</v>
      </c>
      <c r="BQ135" s="17">
        <f>本体!BT134</f>
        <v>0</v>
      </c>
      <c r="BR135" s="17">
        <f>本体!BU134</f>
        <v>0</v>
      </c>
      <c r="BS135" s="17">
        <f>本体!BV134</f>
        <v>0</v>
      </c>
      <c r="BT135" s="17">
        <f>本体!BW134</f>
        <v>0</v>
      </c>
      <c r="BU135" s="17">
        <f>本体!BZ134</f>
        <v>0</v>
      </c>
      <c r="BV135" s="17">
        <f>本体!BS134</f>
        <v>0</v>
      </c>
      <c r="BW135" s="17">
        <f>本体!BO134</f>
        <v>0</v>
      </c>
      <c r="BX135" s="17">
        <f>本体!BP134</f>
        <v>0</v>
      </c>
      <c r="BY135" s="17">
        <f>本体!BQ134</f>
        <v>0</v>
      </c>
      <c r="BZ135" s="17">
        <f>本体!BX134</f>
        <v>0</v>
      </c>
      <c r="CA135" s="17">
        <f>本体!BY134</f>
        <v>0</v>
      </c>
      <c r="CB135" s="17">
        <f>本体!BR134</f>
        <v>0</v>
      </c>
      <c r="CC135" s="17">
        <f>本体!CA134</f>
        <v>0</v>
      </c>
      <c r="CD135" s="17">
        <f>本体!CG134</f>
        <v>0</v>
      </c>
      <c r="CE135" s="17">
        <f>本体!CH134</f>
        <v>0</v>
      </c>
      <c r="CF135" s="30">
        <f>本体!CI134</f>
        <v>0</v>
      </c>
    </row>
    <row r="136" spans="2:84">
      <c r="B136" s="29">
        <f>本体!C135</f>
        <v>0</v>
      </c>
      <c r="C136" s="17">
        <f>本体!D135</f>
        <v>0</v>
      </c>
      <c r="D136" s="17">
        <f>本体!E135</f>
        <v>0</v>
      </c>
      <c r="E136" s="17">
        <f>本体!G135</f>
        <v>0</v>
      </c>
      <c r="F136" s="17">
        <f>本体!H135</f>
        <v>0</v>
      </c>
      <c r="G136" s="17">
        <f>本体!I135</f>
        <v>0</v>
      </c>
      <c r="H136" s="17">
        <f>本体!J135</f>
        <v>0</v>
      </c>
      <c r="I136" s="17">
        <f>本体!K135</f>
        <v>0</v>
      </c>
      <c r="J136" s="17">
        <f>本体!L135</f>
        <v>0</v>
      </c>
      <c r="K136" s="17">
        <f>本体!M135</f>
        <v>0</v>
      </c>
      <c r="L136" s="17">
        <f>本体!N135</f>
        <v>0</v>
      </c>
      <c r="M136" s="17">
        <f>本体!O135</f>
        <v>0</v>
      </c>
      <c r="N136" s="17">
        <f>本体!P135</f>
        <v>0</v>
      </c>
      <c r="O136" s="17">
        <f>本体!Q135</f>
        <v>0</v>
      </c>
      <c r="P136" s="17">
        <f>本体!R135</f>
        <v>0</v>
      </c>
      <c r="Q136" s="17">
        <f>本体!S135</f>
        <v>0</v>
      </c>
      <c r="R136" s="17">
        <f>本体!T135</f>
        <v>0</v>
      </c>
      <c r="S136" s="17">
        <f>本体!U135</f>
        <v>0</v>
      </c>
      <c r="T136" s="17">
        <f>本体!V135</f>
        <v>0</v>
      </c>
      <c r="U136" s="17">
        <f>本体!W135</f>
        <v>0</v>
      </c>
      <c r="V136" s="17">
        <f>本体!X135</f>
        <v>0</v>
      </c>
      <c r="W136" s="17">
        <f>本体!Y135</f>
        <v>0</v>
      </c>
      <c r="X136" s="17">
        <f>本体!Z135</f>
        <v>0</v>
      </c>
      <c r="Y136" s="17">
        <f>本体!AA135</f>
        <v>0</v>
      </c>
      <c r="Z136" s="17">
        <f>本体!AB135</f>
        <v>0</v>
      </c>
      <c r="AA136" s="17">
        <f>本体!AC135</f>
        <v>0</v>
      </c>
      <c r="AB136" s="17">
        <f>本体!AD135</f>
        <v>0</v>
      </c>
      <c r="AC136" s="17">
        <f>本体!AE135</f>
        <v>0</v>
      </c>
      <c r="AD136" s="17">
        <f>本体!AF135</f>
        <v>0</v>
      </c>
      <c r="AE136" s="17">
        <f>本体!AG135</f>
        <v>0</v>
      </c>
      <c r="AF136" s="17">
        <f>本体!AH135</f>
        <v>0</v>
      </c>
      <c r="AG136" s="17">
        <f>本体!AI135</f>
        <v>0</v>
      </c>
      <c r="AH136" s="17">
        <f>本体!AJ135</f>
        <v>0</v>
      </c>
      <c r="AI136" s="17">
        <f>本体!AK135</f>
        <v>0</v>
      </c>
      <c r="AJ136" s="17">
        <f>本体!AL135</f>
        <v>0</v>
      </c>
      <c r="AK136" s="17">
        <f>本体!AM135</f>
        <v>0</v>
      </c>
      <c r="AL136" s="17">
        <f>本体!AN135</f>
        <v>0</v>
      </c>
      <c r="AM136" s="17">
        <f>本体!AO135</f>
        <v>0</v>
      </c>
      <c r="AN136" s="17">
        <f>本体!AP135</f>
        <v>0</v>
      </c>
      <c r="AO136" s="17">
        <f>本体!AQ135</f>
        <v>0</v>
      </c>
      <c r="AP136" s="17">
        <f>本体!AR135</f>
        <v>0</v>
      </c>
      <c r="AQ136" s="17">
        <f>本体!AS135</f>
        <v>0</v>
      </c>
      <c r="AR136" s="17">
        <f>本体!AT135</f>
        <v>0</v>
      </c>
      <c r="AS136" s="17">
        <f>本体!AU135</f>
        <v>0</v>
      </c>
      <c r="AT136" s="17">
        <f>本体!AV135</f>
        <v>0</v>
      </c>
      <c r="AU136" s="17">
        <f>本体!AW135</f>
        <v>0</v>
      </c>
      <c r="AV136" s="17">
        <f>本体!AX135</f>
        <v>0</v>
      </c>
      <c r="AW136" s="17">
        <f>本体!AY135</f>
        <v>0</v>
      </c>
      <c r="AX136" s="17">
        <f>本体!AZ135</f>
        <v>0</v>
      </c>
      <c r="AY136" s="17">
        <f>本体!BA135</f>
        <v>0</v>
      </c>
      <c r="AZ136" s="17">
        <f>本体!BB135</f>
        <v>0</v>
      </c>
      <c r="BA136" s="17">
        <f>本体!BC135</f>
        <v>0</v>
      </c>
      <c r="BB136" s="17">
        <f>本体!BD135</f>
        <v>0</v>
      </c>
      <c r="BC136" s="17">
        <f>本体!BE135</f>
        <v>0</v>
      </c>
      <c r="BD136" s="17">
        <f>本体!BF135</f>
        <v>0</v>
      </c>
      <c r="BE136" s="17">
        <f>本体!BG135</f>
        <v>0</v>
      </c>
      <c r="BF136" s="17">
        <f>本体!BH135</f>
        <v>0</v>
      </c>
      <c r="BG136" s="17">
        <f>本体!BI135</f>
        <v>0</v>
      </c>
      <c r="BH136" s="17">
        <f>本体!BJ135</f>
        <v>0</v>
      </c>
      <c r="BI136" s="17">
        <f>本体!BK135</f>
        <v>0</v>
      </c>
      <c r="BJ136" s="17">
        <f>本体!BL135</f>
        <v>0</v>
      </c>
      <c r="BK136" s="17">
        <f>本体!BM135</f>
        <v>0</v>
      </c>
      <c r="BL136" s="17">
        <f>本体!BN135</f>
        <v>0</v>
      </c>
      <c r="BM136" s="17">
        <f>本体!CE135</f>
        <v>0</v>
      </c>
      <c r="BN136" s="17">
        <f>本体!CB135</f>
        <v>0</v>
      </c>
      <c r="BO136" s="17">
        <f>本体!CC135</f>
        <v>0</v>
      </c>
      <c r="BP136" s="17">
        <f>本体!CD135</f>
        <v>0</v>
      </c>
      <c r="BQ136" s="17">
        <f>本体!BT135</f>
        <v>0</v>
      </c>
      <c r="BR136" s="17">
        <f>本体!BU135</f>
        <v>0</v>
      </c>
      <c r="BS136" s="17">
        <f>本体!BV135</f>
        <v>0</v>
      </c>
      <c r="BT136" s="17">
        <f>本体!BW135</f>
        <v>0</v>
      </c>
      <c r="BU136" s="17">
        <f>本体!BZ135</f>
        <v>0</v>
      </c>
      <c r="BV136" s="17">
        <f>本体!BS135</f>
        <v>0</v>
      </c>
      <c r="BW136" s="17">
        <f>本体!BO135</f>
        <v>0</v>
      </c>
      <c r="BX136" s="17">
        <f>本体!BP135</f>
        <v>0</v>
      </c>
      <c r="BY136" s="17">
        <f>本体!BQ135</f>
        <v>0</v>
      </c>
      <c r="BZ136" s="17">
        <f>本体!BX135</f>
        <v>0</v>
      </c>
      <c r="CA136" s="17">
        <f>本体!BY135</f>
        <v>0</v>
      </c>
      <c r="CB136" s="17">
        <f>本体!BR135</f>
        <v>0</v>
      </c>
      <c r="CC136" s="17">
        <f>本体!CA135</f>
        <v>0</v>
      </c>
      <c r="CD136" s="17">
        <f>本体!CG135</f>
        <v>0</v>
      </c>
      <c r="CE136" s="17">
        <f>本体!CH135</f>
        <v>0</v>
      </c>
      <c r="CF136" s="30">
        <f>本体!CI135</f>
        <v>0</v>
      </c>
    </row>
    <row r="137" spans="2:84">
      <c r="B137" s="29">
        <f>本体!C136</f>
        <v>0</v>
      </c>
      <c r="C137" s="17">
        <f>本体!D136</f>
        <v>0</v>
      </c>
      <c r="D137" s="17">
        <f>本体!E136</f>
        <v>0</v>
      </c>
      <c r="E137" s="17">
        <f>本体!G136</f>
        <v>0</v>
      </c>
      <c r="F137" s="17">
        <f>本体!H136</f>
        <v>0</v>
      </c>
      <c r="G137" s="17">
        <f>本体!I136</f>
        <v>0</v>
      </c>
      <c r="H137" s="17">
        <f>本体!J136</f>
        <v>0</v>
      </c>
      <c r="I137" s="17">
        <f>本体!K136</f>
        <v>0</v>
      </c>
      <c r="J137" s="17">
        <f>本体!L136</f>
        <v>0</v>
      </c>
      <c r="K137" s="17">
        <f>本体!M136</f>
        <v>0</v>
      </c>
      <c r="L137" s="17">
        <f>本体!N136</f>
        <v>0</v>
      </c>
      <c r="M137" s="17">
        <f>本体!O136</f>
        <v>0</v>
      </c>
      <c r="N137" s="17">
        <f>本体!P136</f>
        <v>0</v>
      </c>
      <c r="O137" s="17">
        <f>本体!Q136</f>
        <v>0</v>
      </c>
      <c r="P137" s="17">
        <f>本体!R136</f>
        <v>0</v>
      </c>
      <c r="Q137" s="17">
        <f>本体!S136</f>
        <v>0</v>
      </c>
      <c r="R137" s="17">
        <f>本体!T136</f>
        <v>0</v>
      </c>
      <c r="S137" s="17">
        <f>本体!U136</f>
        <v>0</v>
      </c>
      <c r="T137" s="17">
        <f>本体!V136</f>
        <v>0</v>
      </c>
      <c r="U137" s="17">
        <f>本体!W136</f>
        <v>0</v>
      </c>
      <c r="V137" s="17">
        <f>本体!X136</f>
        <v>0</v>
      </c>
      <c r="W137" s="17">
        <f>本体!Y136</f>
        <v>0</v>
      </c>
      <c r="X137" s="17">
        <f>本体!Z136</f>
        <v>0</v>
      </c>
      <c r="Y137" s="17">
        <f>本体!AA136</f>
        <v>0</v>
      </c>
      <c r="Z137" s="17">
        <f>本体!AB136</f>
        <v>0</v>
      </c>
      <c r="AA137" s="17">
        <f>本体!AC136</f>
        <v>0</v>
      </c>
      <c r="AB137" s="17">
        <f>本体!AD136</f>
        <v>0</v>
      </c>
      <c r="AC137" s="17">
        <f>本体!AE136</f>
        <v>0</v>
      </c>
      <c r="AD137" s="17">
        <f>本体!AF136</f>
        <v>0</v>
      </c>
      <c r="AE137" s="17">
        <f>本体!AG136</f>
        <v>0</v>
      </c>
      <c r="AF137" s="17">
        <f>本体!AH136</f>
        <v>0</v>
      </c>
      <c r="AG137" s="17">
        <f>本体!AI136</f>
        <v>0</v>
      </c>
      <c r="AH137" s="17">
        <f>本体!AJ136</f>
        <v>0</v>
      </c>
      <c r="AI137" s="17">
        <f>本体!AK136</f>
        <v>0</v>
      </c>
      <c r="AJ137" s="17">
        <f>本体!AL136</f>
        <v>0</v>
      </c>
      <c r="AK137" s="17">
        <f>本体!AM136</f>
        <v>0</v>
      </c>
      <c r="AL137" s="17">
        <f>本体!AN136</f>
        <v>0</v>
      </c>
      <c r="AM137" s="17">
        <f>本体!AO136</f>
        <v>0</v>
      </c>
      <c r="AN137" s="17">
        <f>本体!AP136</f>
        <v>0</v>
      </c>
      <c r="AO137" s="17">
        <f>本体!AQ136</f>
        <v>0</v>
      </c>
      <c r="AP137" s="17">
        <f>本体!AR136</f>
        <v>0</v>
      </c>
      <c r="AQ137" s="17">
        <f>本体!AS136</f>
        <v>0</v>
      </c>
      <c r="AR137" s="17">
        <f>本体!AT136</f>
        <v>0</v>
      </c>
      <c r="AS137" s="17">
        <f>本体!AU136</f>
        <v>0</v>
      </c>
      <c r="AT137" s="17">
        <f>本体!AV136</f>
        <v>0</v>
      </c>
      <c r="AU137" s="17">
        <f>本体!AW136</f>
        <v>0</v>
      </c>
      <c r="AV137" s="17">
        <f>本体!AX136</f>
        <v>0</v>
      </c>
      <c r="AW137" s="17">
        <f>本体!AY136</f>
        <v>0</v>
      </c>
      <c r="AX137" s="17">
        <f>本体!AZ136</f>
        <v>0</v>
      </c>
      <c r="AY137" s="17">
        <f>本体!BA136</f>
        <v>0</v>
      </c>
      <c r="AZ137" s="17">
        <f>本体!BB136</f>
        <v>0</v>
      </c>
      <c r="BA137" s="17">
        <f>本体!BC136</f>
        <v>0</v>
      </c>
      <c r="BB137" s="17">
        <f>本体!BD136</f>
        <v>0</v>
      </c>
      <c r="BC137" s="17">
        <f>本体!BE136</f>
        <v>0</v>
      </c>
      <c r="BD137" s="17">
        <f>本体!BF136</f>
        <v>0</v>
      </c>
      <c r="BE137" s="17">
        <f>本体!BG136</f>
        <v>0</v>
      </c>
      <c r="BF137" s="17">
        <f>本体!BH136</f>
        <v>0</v>
      </c>
      <c r="BG137" s="17">
        <f>本体!BI136</f>
        <v>0</v>
      </c>
      <c r="BH137" s="17">
        <f>本体!BJ136</f>
        <v>0</v>
      </c>
      <c r="BI137" s="17">
        <f>本体!BK136</f>
        <v>0</v>
      </c>
      <c r="BJ137" s="17">
        <f>本体!BL136</f>
        <v>0</v>
      </c>
      <c r="BK137" s="17">
        <f>本体!BM136</f>
        <v>0</v>
      </c>
      <c r="BL137" s="17">
        <f>本体!BN136</f>
        <v>0</v>
      </c>
      <c r="BM137" s="17">
        <f>本体!CE136</f>
        <v>0</v>
      </c>
      <c r="BN137" s="17">
        <f>本体!CB136</f>
        <v>0</v>
      </c>
      <c r="BO137" s="17">
        <f>本体!CC136</f>
        <v>0</v>
      </c>
      <c r="BP137" s="17">
        <f>本体!CD136</f>
        <v>0</v>
      </c>
      <c r="BQ137" s="17">
        <f>本体!BT136</f>
        <v>0</v>
      </c>
      <c r="BR137" s="17">
        <f>本体!BU136</f>
        <v>0</v>
      </c>
      <c r="BS137" s="17">
        <f>本体!BV136</f>
        <v>0</v>
      </c>
      <c r="BT137" s="17">
        <f>本体!BW136</f>
        <v>0</v>
      </c>
      <c r="BU137" s="17">
        <f>本体!BZ136</f>
        <v>0</v>
      </c>
      <c r="BV137" s="17">
        <f>本体!BS136</f>
        <v>0</v>
      </c>
      <c r="BW137" s="17">
        <f>本体!BO136</f>
        <v>0</v>
      </c>
      <c r="BX137" s="17">
        <f>本体!BP136</f>
        <v>0</v>
      </c>
      <c r="BY137" s="17">
        <f>本体!BQ136</f>
        <v>0</v>
      </c>
      <c r="BZ137" s="17">
        <f>本体!BX136</f>
        <v>0</v>
      </c>
      <c r="CA137" s="17">
        <f>本体!BY136</f>
        <v>0</v>
      </c>
      <c r="CB137" s="17">
        <f>本体!BR136</f>
        <v>0</v>
      </c>
      <c r="CC137" s="17">
        <f>本体!CA136</f>
        <v>0</v>
      </c>
      <c r="CD137" s="17">
        <f>本体!CG136</f>
        <v>0</v>
      </c>
      <c r="CE137" s="17">
        <f>本体!CH136</f>
        <v>0</v>
      </c>
      <c r="CF137" s="30">
        <f>本体!CI136</f>
        <v>0</v>
      </c>
    </row>
    <row r="138" spans="2:84">
      <c r="B138" s="29">
        <f>本体!C137</f>
        <v>0</v>
      </c>
      <c r="C138" s="17">
        <f>本体!D137</f>
        <v>0</v>
      </c>
      <c r="D138" s="17">
        <f>本体!E137</f>
        <v>0</v>
      </c>
      <c r="E138" s="17">
        <f>本体!G137</f>
        <v>0</v>
      </c>
      <c r="F138" s="17">
        <f>本体!H137</f>
        <v>0</v>
      </c>
      <c r="G138" s="17">
        <f>本体!I137</f>
        <v>0</v>
      </c>
      <c r="H138" s="17">
        <f>本体!J137</f>
        <v>0</v>
      </c>
      <c r="I138" s="17">
        <f>本体!K137</f>
        <v>0</v>
      </c>
      <c r="J138" s="17">
        <f>本体!L137</f>
        <v>0</v>
      </c>
      <c r="K138" s="17">
        <f>本体!M137</f>
        <v>0</v>
      </c>
      <c r="L138" s="17">
        <f>本体!N137</f>
        <v>0</v>
      </c>
      <c r="M138" s="17">
        <f>本体!O137</f>
        <v>0</v>
      </c>
      <c r="N138" s="17">
        <f>本体!P137</f>
        <v>0</v>
      </c>
      <c r="O138" s="17">
        <f>本体!Q137</f>
        <v>0</v>
      </c>
      <c r="P138" s="17">
        <f>本体!R137</f>
        <v>0</v>
      </c>
      <c r="Q138" s="17">
        <f>本体!S137</f>
        <v>0</v>
      </c>
      <c r="R138" s="17">
        <f>本体!T137</f>
        <v>0</v>
      </c>
      <c r="S138" s="17">
        <f>本体!U137</f>
        <v>0</v>
      </c>
      <c r="T138" s="17">
        <f>本体!V137</f>
        <v>0</v>
      </c>
      <c r="U138" s="17">
        <f>本体!W137</f>
        <v>0</v>
      </c>
      <c r="V138" s="17">
        <f>本体!X137</f>
        <v>0</v>
      </c>
      <c r="W138" s="17">
        <f>本体!Y137</f>
        <v>0</v>
      </c>
      <c r="X138" s="17">
        <f>本体!Z137</f>
        <v>0</v>
      </c>
      <c r="Y138" s="17">
        <f>本体!AA137</f>
        <v>0</v>
      </c>
      <c r="Z138" s="17">
        <f>本体!AB137</f>
        <v>0</v>
      </c>
      <c r="AA138" s="17">
        <f>本体!AC137</f>
        <v>0</v>
      </c>
      <c r="AB138" s="17">
        <f>本体!AD137</f>
        <v>0</v>
      </c>
      <c r="AC138" s="17">
        <f>本体!AE137</f>
        <v>0</v>
      </c>
      <c r="AD138" s="17">
        <f>本体!AF137</f>
        <v>0</v>
      </c>
      <c r="AE138" s="17">
        <f>本体!AG137</f>
        <v>0</v>
      </c>
      <c r="AF138" s="17">
        <f>本体!AH137</f>
        <v>0</v>
      </c>
      <c r="AG138" s="17">
        <f>本体!AI137</f>
        <v>0</v>
      </c>
      <c r="AH138" s="17">
        <f>本体!AJ137</f>
        <v>0</v>
      </c>
      <c r="AI138" s="17">
        <f>本体!AK137</f>
        <v>0</v>
      </c>
      <c r="AJ138" s="17">
        <f>本体!AL137</f>
        <v>0</v>
      </c>
      <c r="AK138" s="17">
        <f>本体!AM137</f>
        <v>0</v>
      </c>
      <c r="AL138" s="17">
        <f>本体!AN137</f>
        <v>0</v>
      </c>
      <c r="AM138" s="17">
        <f>本体!AO137</f>
        <v>0</v>
      </c>
      <c r="AN138" s="17">
        <f>本体!AP137</f>
        <v>0</v>
      </c>
      <c r="AO138" s="17">
        <f>本体!AQ137</f>
        <v>0</v>
      </c>
      <c r="AP138" s="17">
        <f>本体!AR137</f>
        <v>0</v>
      </c>
      <c r="AQ138" s="17">
        <f>本体!AS137</f>
        <v>0</v>
      </c>
      <c r="AR138" s="17">
        <f>本体!AT137</f>
        <v>0</v>
      </c>
      <c r="AS138" s="17">
        <f>本体!AU137</f>
        <v>0</v>
      </c>
      <c r="AT138" s="17">
        <f>本体!AV137</f>
        <v>0</v>
      </c>
      <c r="AU138" s="17">
        <f>本体!AW137</f>
        <v>0</v>
      </c>
      <c r="AV138" s="17">
        <f>本体!AX137</f>
        <v>0</v>
      </c>
      <c r="AW138" s="17">
        <f>本体!AY137</f>
        <v>0</v>
      </c>
      <c r="AX138" s="17">
        <f>本体!AZ137</f>
        <v>0</v>
      </c>
      <c r="AY138" s="17">
        <f>本体!BA137</f>
        <v>0</v>
      </c>
      <c r="AZ138" s="17">
        <f>本体!BB137</f>
        <v>0</v>
      </c>
      <c r="BA138" s="17">
        <f>本体!BC137</f>
        <v>0</v>
      </c>
      <c r="BB138" s="17">
        <f>本体!BD137</f>
        <v>0</v>
      </c>
      <c r="BC138" s="17">
        <f>本体!BE137</f>
        <v>0</v>
      </c>
      <c r="BD138" s="17">
        <f>本体!BF137</f>
        <v>0</v>
      </c>
      <c r="BE138" s="17">
        <f>本体!BG137</f>
        <v>0</v>
      </c>
      <c r="BF138" s="17">
        <f>本体!BH137</f>
        <v>0</v>
      </c>
      <c r="BG138" s="17">
        <f>本体!BI137</f>
        <v>0</v>
      </c>
      <c r="BH138" s="17">
        <f>本体!BJ137</f>
        <v>0</v>
      </c>
      <c r="BI138" s="17">
        <f>本体!BK137</f>
        <v>0</v>
      </c>
      <c r="BJ138" s="17">
        <f>本体!BL137</f>
        <v>0</v>
      </c>
      <c r="BK138" s="17">
        <f>本体!BM137</f>
        <v>0</v>
      </c>
      <c r="BL138" s="17">
        <f>本体!BN137</f>
        <v>0</v>
      </c>
      <c r="BM138" s="17">
        <f>本体!CE137</f>
        <v>0</v>
      </c>
      <c r="BN138" s="17">
        <f>本体!CB137</f>
        <v>0</v>
      </c>
      <c r="BO138" s="17">
        <f>本体!CC137</f>
        <v>0</v>
      </c>
      <c r="BP138" s="17">
        <f>本体!CD137</f>
        <v>0</v>
      </c>
      <c r="BQ138" s="17">
        <f>本体!BT137</f>
        <v>0</v>
      </c>
      <c r="BR138" s="17">
        <f>本体!BU137</f>
        <v>0</v>
      </c>
      <c r="BS138" s="17">
        <f>本体!BV137</f>
        <v>0</v>
      </c>
      <c r="BT138" s="17">
        <f>本体!BW137</f>
        <v>0</v>
      </c>
      <c r="BU138" s="17">
        <f>本体!BZ137</f>
        <v>0</v>
      </c>
      <c r="BV138" s="17">
        <f>本体!BS137</f>
        <v>0</v>
      </c>
      <c r="BW138" s="17">
        <f>本体!BO137</f>
        <v>0</v>
      </c>
      <c r="BX138" s="17">
        <f>本体!BP137</f>
        <v>0</v>
      </c>
      <c r="BY138" s="17">
        <f>本体!BQ137</f>
        <v>0</v>
      </c>
      <c r="BZ138" s="17">
        <f>本体!BX137</f>
        <v>0</v>
      </c>
      <c r="CA138" s="17">
        <f>本体!BY137</f>
        <v>0</v>
      </c>
      <c r="CB138" s="17">
        <f>本体!BR137</f>
        <v>0</v>
      </c>
      <c r="CC138" s="17">
        <f>本体!CA137</f>
        <v>0</v>
      </c>
      <c r="CD138" s="17">
        <f>本体!CG137</f>
        <v>0</v>
      </c>
      <c r="CE138" s="17">
        <f>本体!CH137</f>
        <v>0</v>
      </c>
      <c r="CF138" s="30">
        <f>本体!CI137</f>
        <v>0</v>
      </c>
    </row>
    <row r="139" spans="2:84">
      <c r="B139" s="29">
        <f>本体!C138</f>
        <v>0</v>
      </c>
      <c r="C139" s="17">
        <f>本体!D138</f>
        <v>0</v>
      </c>
      <c r="D139" s="17">
        <f>本体!E138</f>
        <v>0</v>
      </c>
      <c r="E139" s="17">
        <f>本体!G138</f>
        <v>0</v>
      </c>
      <c r="F139" s="17">
        <f>本体!H138</f>
        <v>0</v>
      </c>
      <c r="G139" s="17">
        <f>本体!I138</f>
        <v>0</v>
      </c>
      <c r="H139" s="17">
        <f>本体!J138</f>
        <v>0</v>
      </c>
      <c r="I139" s="17">
        <f>本体!K138</f>
        <v>0</v>
      </c>
      <c r="J139" s="17">
        <f>本体!L138</f>
        <v>0</v>
      </c>
      <c r="K139" s="17">
        <f>本体!M138</f>
        <v>0</v>
      </c>
      <c r="L139" s="17">
        <f>本体!N138</f>
        <v>0</v>
      </c>
      <c r="M139" s="17">
        <f>本体!O138</f>
        <v>0</v>
      </c>
      <c r="N139" s="17">
        <f>本体!P138</f>
        <v>0</v>
      </c>
      <c r="O139" s="17">
        <f>本体!Q138</f>
        <v>0</v>
      </c>
      <c r="P139" s="17">
        <f>本体!R138</f>
        <v>0</v>
      </c>
      <c r="Q139" s="17">
        <f>本体!S138</f>
        <v>0</v>
      </c>
      <c r="R139" s="17">
        <f>本体!T138</f>
        <v>0</v>
      </c>
      <c r="S139" s="17">
        <f>本体!U138</f>
        <v>0</v>
      </c>
      <c r="T139" s="17">
        <f>本体!V138</f>
        <v>0</v>
      </c>
      <c r="U139" s="17">
        <f>本体!W138</f>
        <v>0</v>
      </c>
      <c r="V139" s="17">
        <f>本体!X138</f>
        <v>0</v>
      </c>
      <c r="W139" s="17">
        <f>本体!Y138</f>
        <v>0</v>
      </c>
      <c r="X139" s="17">
        <f>本体!Z138</f>
        <v>0</v>
      </c>
      <c r="Y139" s="17">
        <f>本体!AA138</f>
        <v>0</v>
      </c>
      <c r="Z139" s="17">
        <f>本体!AB138</f>
        <v>0</v>
      </c>
      <c r="AA139" s="17">
        <f>本体!AC138</f>
        <v>0</v>
      </c>
      <c r="AB139" s="17">
        <f>本体!AD138</f>
        <v>0</v>
      </c>
      <c r="AC139" s="17">
        <f>本体!AE138</f>
        <v>0</v>
      </c>
      <c r="AD139" s="17">
        <f>本体!AF138</f>
        <v>0</v>
      </c>
      <c r="AE139" s="17">
        <f>本体!AG138</f>
        <v>0</v>
      </c>
      <c r="AF139" s="17">
        <f>本体!AH138</f>
        <v>0</v>
      </c>
      <c r="AG139" s="17">
        <f>本体!AI138</f>
        <v>0</v>
      </c>
      <c r="AH139" s="17">
        <f>本体!AJ138</f>
        <v>0</v>
      </c>
      <c r="AI139" s="17">
        <f>本体!AK138</f>
        <v>0</v>
      </c>
      <c r="AJ139" s="17">
        <f>本体!AL138</f>
        <v>0</v>
      </c>
      <c r="AK139" s="17">
        <f>本体!AM138</f>
        <v>0</v>
      </c>
      <c r="AL139" s="17">
        <f>本体!AN138</f>
        <v>0</v>
      </c>
      <c r="AM139" s="17">
        <f>本体!AO138</f>
        <v>0</v>
      </c>
      <c r="AN139" s="17">
        <f>本体!AP138</f>
        <v>0</v>
      </c>
      <c r="AO139" s="17">
        <f>本体!AQ138</f>
        <v>0</v>
      </c>
      <c r="AP139" s="17">
        <f>本体!AR138</f>
        <v>0</v>
      </c>
      <c r="AQ139" s="17">
        <f>本体!AS138</f>
        <v>0</v>
      </c>
      <c r="AR139" s="17">
        <f>本体!AT138</f>
        <v>0</v>
      </c>
      <c r="AS139" s="17">
        <f>本体!AU138</f>
        <v>0</v>
      </c>
      <c r="AT139" s="17">
        <f>本体!AV138</f>
        <v>0</v>
      </c>
      <c r="AU139" s="17">
        <f>本体!AW138</f>
        <v>0</v>
      </c>
      <c r="AV139" s="17">
        <f>本体!AX138</f>
        <v>0</v>
      </c>
      <c r="AW139" s="17">
        <f>本体!AY138</f>
        <v>0</v>
      </c>
      <c r="AX139" s="17">
        <f>本体!AZ138</f>
        <v>0</v>
      </c>
      <c r="AY139" s="17">
        <f>本体!BA138</f>
        <v>0</v>
      </c>
      <c r="AZ139" s="17">
        <f>本体!BB138</f>
        <v>0</v>
      </c>
      <c r="BA139" s="17">
        <f>本体!BC138</f>
        <v>0</v>
      </c>
      <c r="BB139" s="17">
        <f>本体!BD138</f>
        <v>0</v>
      </c>
      <c r="BC139" s="17">
        <f>本体!BE138</f>
        <v>0</v>
      </c>
      <c r="BD139" s="17">
        <f>本体!BF138</f>
        <v>0</v>
      </c>
      <c r="BE139" s="17">
        <f>本体!BG138</f>
        <v>0</v>
      </c>
      <c r="BF139" s="17">
        <f>本体!BH138</f>
        <v>0</v>
      </c>
      <c r="BG139" s="17">
        <f>本体!BI138</f>
        <v>0</v>
      </c>
      <c r="BH139" s="17">
        <f>本体!BJ138</f>
        <v>0</v>
      </c>
      <c r="BI139" s="17">
        <f>本体!BK138</f>
        <v>0</v>
      </c>
      <c r="BJ139" s="17">
        <f>本体!BL138</f>
        <v>0</v>
      </c>
      <c r="BK139" s="17">
        <f>本体!BM138</f>
        <v>0</v>
      </c>
      <c r="BL139" s="17">
        <f>本体!BN138</f>
        <v>0</v>
      </c>
      <c r="BM139" s="17">
        <f>本体!CE138</f>
        <v>0</v>
      </c>
      <c r="BN139" s="17">
        <f>本体!CB138</f>
        <v>0</v>
      </c>
      <c r="BO139" s="17">
        <f>本体!CC138</f>
        <v>0</v>
      </c>
      <c r="BP139" s="17">
        <f>本体!CD138</f>
        <v>0</v>
      </c>
      <c r="BQ139" s="17">
        <f>本体!BT138</f>
        <v>0</v>
      </c>
      <c r="BR139" s="17">
        <f>本体!BU138</f>
        <v>0</v>
      </c>
      <c r="BS139" s="17">
        <f>本体!BV138</f>
        <v>0</v>
      </c>
      <c r="BT139" s="17">
        <f>本体!BW138</f>
        <v>0</v>
      </c>
      <c r="BU139" s="17">
        <f>本体!BZ138</f>
        <v>0</v>
      </c>
      <c r="BV139" s="17">
        <f>本体!BS138</f>
        <v>0</v>
      </c>
      <c r="BW139" s="17">
        <f>本体!BO138</f>
        <v>0</v>
      </c>
      <c r="BX139" s="17">
        <f>本体!BP138</f>
        <v>0</v>
      </c>
      <c r="BY139" s="17">
        <f>本体!BQ138</f>
        <v>0</v>
      </c>
      <c r="BZ139" s="17">
        <f>本体!BX138</f>
        <v>0</v>
      </c>
      <c r="CA139" s="17">
        <f>本体!BY138</f>
        <v>0</v>
      </c>
      <c r="CB139" s="17">
        <f>本体!BR138</f>
        <v>0</v>
      </c>
      <c r="CC139" s="17">
        <f>本体!CA138</f>
        <v>0</v>
      </c>
      <c r="CD139" s="17">
        <f>本体!CG138</f>
        <v>0</v>
      </c>
      <c r="CE139" s="17">
        <f>本体!CH138</f>
        <v>0</v>
      </c>
      <c r="CF139" s="30">
        <f>本体!CI138</f>
        <v>0</v>
      </c>
    </row>
    <row r="140" spans="2:84">
      <c r="B140" s="29">
        <f>本体!C139</f>
        <v>0</v>
      </c>
      <c r="C140" s="17">
        <f>本体!D139</f>
        <v>0</v>
      </c>
      <c r="D140" s="17">
        <f>本体!E139</f>
        <v>0</v>
      </c>
      <c r="E140" s="17">
        <f>本体!G139</f>
        <v>0</v>
      </c>
      <c r="F140" s="17">
        <f>本体!H139</f>
        <v>0</v>
      </c>
      <c r="G140" s="17">
        <f>本体!I139</f>
        <v>0</v>
      </c>
      <c r="H140" s="17">
        <f>本体!J139</f>
        <v>0</v>
      </c>
      <c r="I140" s="17">
        <f>本体!K139</f>
        <v>0</v>
      </c>
      <c r="J140" s="17">
        <f>本体!L139</f>
        <v>0</v>
      </c>
      <c r="K140" s="17">
        <f>本体!M139</f>
        <v>0</v>
      </c>
      <c r="L140" s="17">
        <f>本体!N139</f>
        <v>0</v>
      </c>
      <c r="M140" s="17">
        <f>本体!O139</f>
        <v>0</v>
      </c>
      <c r="N140" s="17">
        <f>本体!P139</f>
        <v>0</v>
      </c>
      <c r="O140" s="17">
        <f>本体!Q139</f>
        <v>0</v>
      </c>
      <c r="P140" s="17">
        <f>本体!R139</f>
        <v>0</v>
      </c>
      <c r="Q140" s="17">
        <f>本体!S139</f>
        <v>0</v>
      </c>
      <c r="R140" s="17">
        <f>本体!T139</f>
        <v>0</v>
      </c>
      <c r="S140" s="17">
        <f>本体!U139</f>
        <v>0</v>
      </c>
      <c r="T140" s="17">
        <f>本体!V139</f>
        <v>0</v>
      </c>
      <c r="U140" s="17">
        <f>本体!W139</f>
        <v>0</v>
      </c>
      <c r="V140" s="17">
        <f>本体!X139</f>
        <v>0</v>
      </c>
      <c r="W140" s="17">
        <f>本体!Y139</f>
        <v>0</v>
      </c>
      <c r="X140" s="17">
        <f>本体!Z139</f>
        <v>0</v>
      </c>
      <c r="Y140" s="17">
        <f>本体!AA139</f>
        <v>0</v>
      </c>
      <c r="Z140" s="17">
        <f>本体!AB139</f>
        <v>0</v>
      </c>
      <c r="AA140" s="17">
        <f>本体!AC139</f>
        <v>0</v>
      </c>
      <c r="AB140" s="17">
        <f>本体!AD139</f>
        <v>0</v>
      </c>
      <c r="AC140" s="17">
        <f>本体!AE139</f>
        <v>0</v>
      </c>
      <c r="AD140" s="17">
        <f>本体!AF139</f>
        <v>0</v>
      </c>
      <c r="AE140" s="17">
        <f>本体!AG139</f>
        <v>0</v>
      </c>
      <c r="AF140" s="17">
        <f>本体!AH139</f>
        <v>0</v>
      </c>
      <c r="AG140" s="17">
        <f>本体!AI139</f>
        <v>0</v>
      </c>
      <c r="AH140" s="17">
        <f>本体!AJ139</f>
        <v>0</v>
      </c>
      <c r="AI140" s="17">
        <f>本体!AK139</f>
        <v>0</v>
      </c>
      <c r="AJ140" s="17">
        <f>本体!AL139</f>
        <v>0</v>
      </c>
      <c r="AK140" s="17">
        <f>本体!AM139</f>
        <v>0</v>
      </c>
      <c r="AL140" s="17">
        <f>本体!AN139</f>
        <v>0</v>
      </c>
      <c r="AM140" s="17">
        <f>本体!AO139</f>
        <v>0</v>
      </c>
      <c r="AN140" s="17">
        <f>本体!AP139</f>
        <v>0</v>
      </c>
      <c r="AO140" s="17">
        <f>本体!AQ139</f>
        <v>0</v>
      </c>
      <c r="AP140" s="17">
        <f>本体!AR139</f>
        <v>0</v>
      </c>
      <c r="AQ140" s="17">
        <f>本体!AS139</f>
        <v>0</v>
      </c>
      <c r="AR140" s="17">
        <f>本体!AT139</f>
        <v>0</v>
      </c>
      <c r="AS140" s="17">
        <f>本体!AU139</f>
        <v>0</v>
      </c>
      <c r="AT140" s="17">
        <f>本体!AV139</f>
        <v>0</v>
      </c>
      <c r="AU140" s="17">
        <f>本体!AW139</f>
        <v>0</v>
      </c>
      <c r="AV140" s="17">
        <f>本体!AX139</f>
        <v>0</v>
      </c>
      <c r="AW140" s="17">
        <f>本体!AY139</f>
        <v>0</v>
      </c>
      <c r="AX140" s="17">
        <f>本体!AZ139</f>
        <v>0</v>
      </c>
      <c r="AY140" s="17">
        <f>本体!BA139</f>
        <v>0</v>
      </c>
      <c r="AZ140" s="17">
        <f>本体!BB139</f>
        <v>0</v>
      </c>
      <c r="BA140" s="17">
        <f>本体!BC139</f>
        <v>0</v>
      </c>
      <c r="BB140" s="17">
        <f>本体!BD139</f>
        <v>0</v>
      </c>
      <c r="BC140" s="17">
        <f>本体!BE139</f>
        <v>0</v>
      </c>
      <c r="BD140" s="17">
        <f>本体!BF139</f>
        <v>0</v>
      </c>
      <c r="BE140" s="17">
        <f>本体!BG139</f>
        <v>0</v>
      </c>
      <c r="BF140" s="17">
        <f>本体!BH139</f>
        <v>0</v>
      </c>
      <c r="BG140" s="17">
        <f>本体!BI139</f>
        <v>0</v>
      </c>
      <c r="BH140" s="17">
        <f>本体!BJ139</f>
        <v>0</v>
      </c>
      <c r="BI140" s="17">
        <f>本体!BK139</f>
        <v>0</v>
      </c>
      <c r="BJ140" s="17">
        <f>本体!BL139</f>
        <v>0</v>
      </c>
      <c r="BK140" s="17">
        <f>本体!BM139</f>
        <v>0</v>
      </c>
      <c r="BL140" s="17">
        <f>本体!BN139</f>
        <v>0</v>
      </c>
      <c r="BM140" s="17">
        <f>本体!CE139</f>
        <v>0</v>
      </c>
      <c r="BN140" s="17">
        <f>本体!CB139</f>
        <v>0</v>
      </c>
      <c r="BO140" s="17">
        <f>本体!CC139</f>
        <v>0</v>
      </c>
      <c r="BP140" s="17">
        <f>本体!CD139</f>
        <v>0</v>
      </c>
      <c r="BQ140" s="17">
        <f>本体!BT139</f>
        <v>0</v>
      </c>
      <c r="BR140" s="17">
        <f>本体!BU139</f>
        <v>0</v>
      </c>
      <c r="BS140" s="17">
        <f>本体!BV139</f>
        <v>0</v>
      </c>
      <c r="BT140" s="17">
        <f>本体!BW139</f>
        <v>0</v>
      </c>
      <c r="BU140" s="17">
        <f>本体!BZ139</f>
        <v>0</v>
      </c>
      <c r="BV140" s="17">
        <f>本体!BS139</f>
        <v>0</v>
      </c>
      <c r="BW140" s="17">
        <f>本体!BO139</f>
        <v>0</v>
      </c>
      <c r="BX140" s="17">
        <f>本体!BP139</f>
        <v>0</v>
      </c>
      <c r="BY140" s="17">
        <f>本体!BQ139</f>
        <v>0</v>
      </c>
      <c r="BZ140" s="17">
        <f>本体!BX139</f>
        <v>0</v>
      </c>
      <c r="CA140" s="17">
        <f>本体!BY139</f>
        <v>0</v>
      </c>
      <c r="CB140" s="17">
        <f>本体!BR139</f>
        <v>0</v>
      </c>
      <c r="CC140" s="17">
        <f>本体!CA139</f>
        <v>0</v>
      </c>
      <c r="CD140" s="17">
        <f>本体!CG139</f>
        <v>0</v>
      </c>
      <c r="CE140" s="17">
        <f>本体!CH139</f>
        <v>0</v>
      </c>
      <c r="CF140" s="30">
        <f>本体!CI139</f>
        <v>0</v>
      </c>
    </row>
    <row r="141" spans="2:84">
      <c r="B141" s="29">
        <f>本体!C140</f>
        <v>0</v>
      </c>
      <c r="C141" s="17">
        <f>本体!D140</f>
        <v>0</v>
      </c>
      <c r="D141" s="17">
        <f>本体!E140</f>
        <v>0</v>
      </c>
      <c r="E141" s="17">
        <f>本体!G140</f>
        <v>0</v>
      </c>
      <c r="F141" s="17">
        <f>本体!H140</f>
        <v>0</v>
      </c>
      <c r="G141" s="17">
        <f>本体!I140</f>
        <v>0</v>
      </c>
      <c r="H141" s="17">
        <f>本体!J140</f>
        <v>0</v>
      </c>
      <c r="I141" s="17">
        <f>本体!K140</f>
        <v>0</v>
      </c>
      <c r="J141" s="17">
        <f>本体!L140</f>
        <v>0</v>
      </c>
      <c r="K141" s="17">
        <f>本体!M140</f>
        <v>0</v>
      </c>
      <c r="L141" s="17">
        <f>本体!N140</f>
        <v>0</v>
      </c>
      <c r="M141" s="17">
        <f>本体!O140</f>
        <v>0</v>
      </c>
      <c r="N141" s="17">
        <f>本体!P140</f>
        <v>0</v>
      </c>
      <c r="O141" s="17">
        <f>本体!Q140</f>
        <v>0</v>
      </c>
      <c r="P141" s="17">
        <f>本体!R140</f>
        <v>0</v>
      </c>
      <c r="Q141" s="17">
        <f>本体!S140</f>
        <v>0</v>
      </c>
      <c r="R141" s="17">
        <f>本体!T140</f>
        <v>0</v>
      </c>
      <c r="S141" s="17">
        <f>本体!U140</f>
        <v>0</v>
      </c>
      <c r="T141" s="17">
        <f>本体!V140</f>
        <v>0</v>
      </c>
      <c r="U141" s="17">
        <f>本体!W140</f>
        <v>0</v>
      </c>
      <c r="V141" s="17">
        <f>本体!X140</f>
        <v>0</v>
      </c>
      <c r="W141" s="17">
        <f>本体!Y140</f>
        <v>0</v>
      </c>
      <c r="X141" s="17">
        <f>本体!Z140</f>
        <v>0</v>
      </c>
      <c r="Y141" s="17">
        <f>本体!AA140</f>
        <v>0</v>
      </c>
      <c r="Z141" s="17">
        <f>本体!AB140</f>
        <v>0</v>
      </c>
      <c r="AA141" s="17">
        <f>本体!AC140</f>
        <v>0</v>
      </c>
      <c r="AB141" s="17">
        <f>本体!AD140</f>
        <v>0</v>
      </c>
      <c r="AC141" s="17">
        <f>本体!AE140</f>
        <v>0</v>
      </c>
      <c r="AD141" s="17">
        <f>本体!AF140</f>
        <v>0</v>
      </c>
      <c r="AE141" s="17">
        <f>本体!AG140</f>
        <v>0</v>
      </c>
      <c r="AF141" s="17">
        <f>本体!AH140</f>
        <v>0</v>
      </c>
      <c r="AG141" s="17">
        <f>本体!AI140</f>
        <v>0</v>
      </c>
      <c r="AH141" s="17">
        <f>本体!AJ140</f>
        <v>0</v>
      </c>
      <c r="AI141" s="17">
        <f>本体!AK140</f>
        <v>0</v>
      </c>
      <c r="AJ141" s="17">
        <f>本体!AL140</f>
        <v>0</v>
      </c>
      <c r="AK141" s="17">
        <f>本体!AM140</f>
        <v>0</v>
      </c>
      <c r="AL141" s="17">
        <f>本体!AN140</f>
        <v>0</v>
      </c>
      <c r="AM141" s="17">
        <f>本体!AO140</f>
        <v>0</v>
      </c>
      <c r="AN141" s="17">
        <f>本体!AP140</f>
        <v>0</v>
      </c>
      <c r="AO141" s="17">
        <f>本体!AQ140</f>
        <v>0</v>
      </c>
      <c r="AP141" s="17">
        <f>本体!AR140</f>
        <v>0</v>
      </c>
      <c r="AQ141" s="17">
        <f>本体!AS140</f>
        <v>0</v>
      </c>
      <c r="AR141" s="17">
        <f>本体!AT140</f>
        <v>0</v>
      </c>
      <c r="AS141" s="17">
        <f>本体!AU140</f>
        <v>0</v>
      </c>
      <c r="AT141" s="17">
        <f>本体!AV140</f>
        <v>0</v>
      </c>
      <c r="AU141" s="17">
        <f>本体!AW140</f>
        <v>0</v>
      </c>
      <c r="AV141" s="17">
        <f>本体!AX140</f>
        <v>0</v>
      </c>
      <c r="AW141" s="17">
        <f>本体!AY140</f>
        <v>0</v>
      </c>
      <c r="AX141" s="17">
        <f>本体!AZ140</f>
        <v>0</v>
      </c>
      <c r="AY141" s="17">
        <f>本体!BA140</f>
        <v>0</v>
      </c>
      <c r="AZ141" s="17">
        <f>本体!BB140</f>
        <v>0</v>
      </c>
      <c r="BA141" s="17">
        <f>本体!BC140</f>
        <v>0</v>
      </c>
      <c r="BB141" s="17">
        <f>本体!BD140</f>
        <v>0</v>
      </c>
      <c r="BC141" s="17">
        <f>本体!BE140</f>
        <v>0</v>
      </c>
      <c r="BD141" s="17">
        <f>本体!BF140</f>
        <v>0</v>
      </c>
      <c r="BE141" s="17">
        <f>本体!BG140</f>
        <v>0</v>
      </c>
      <c r="BF141" s="17">
        <f>本体!BH140</f>
        <v>0</v>
      </c>
      <c r="BG141" s="17">
        <f>本体!BI140</f>
        <v>0</v>
      </c>
      <c r="BH141" s="17">
        <f>本体!BJ140</f>
        <v>0</v>
      </c>
      <c r="BI141" s="17">
        <f>本体!BK140</f>
        <v>0</v>
      </c>
      <c r="BJ141" s="17">
        <f>本体!BL140</f>
        <v>0</v>
      </c>
      <c r="BK141" s="17">
        <f>本体!BM140</f>
        <v>0</v>
      </c>
      <c r="BL141" s="17">
        <f>本体!BN140</f>
        <v>0</v>
      </c>
      <c r="BM141" s="17">
        <f>本体!CE140</f>
        <v>0</v>
      </c>
      <c r="BN141" s="17">
        <f>本体!CB140</f>
        <v>0</v>
      </c>
      <c r="BO141" s="17">
        <f>本体!CC140</f>
        <v>0</v>
      </c>
      <c r="BP141" s="17">
        <f>本体!CD140</f>
        <v>0</v>
      </c>
      <c r="BQ141" s="17">
        <f>本体!BT140</f>
        <v>0</v>
      </c>
      <c r="BR141" s="17">
        <f>本体!BU140</f>
        <v>0</v>
      </c>
      <c r="BS141" s="17">
        <f>本体!BV140</f>
        <v>0</v>
      </c>
      <c r="BT141" s="17">
        <f>本体!BW140</f>
        <v>0</v>
      </c>
      <c r="BU141" s="17">
        <f>本体!BZ140</f>
        <v>0</v>
      </c>
      <c r="BV141" s="17">
        <f>本体!BS140</f>
        <v>0</v>
      </c>
      <c r="BW141" s="17">
        <f>本体!BO140</f>
        <v>0</v>
      </c>
      <c r="BX141" s="17">
        <f>本体!BP140</f>
        <v>0</v>
      </c>
      <c r="BY141" s="17">
        <f>本体!BQ140</f>
        <v>0</v>
      </c>
      <c r="BZ141" s="17">
        <f>本体!BX140</f>
        <v>0</v>
      </c>
      <c r="CA141" s="17">
        <f>本体!BY140</f>
        <v>0</v>
      </c>
      <c r="CB141" s="17">
        <f>本体!BR140</f>
        <v>0</v>
      </c>
      <c r="CC141" s="17">
        <f>本体!CA140</f>
        <v>0</v>
      </c>
      <c r="CD141" s="17">
        <f>本体!CG140</f>
        <v>0</v>
      </c>
      <c r="CE141" s="17">
        <f>本体!CH140</f>
        <v>0</v>
      </c>
      <c r="CF141" s="30">
        <f>本体!CI140</f>
        <v>0</v>
      </c>
    </row>
    <row r="142" spans="2:84">
      <c r="B142" s="29">
        <f>本体!C141</f>
        <v>0</v>
      </c>
      <c r="C142" s="17">
        <f>本体!D141</f>
        <v>0</v>
      </c>
      <c r="D142" s="17">
        <f>本体!E141</f>
        <v>0</v>
      </c>
      <c r="E142" s="17">
        <f>本体!G141</f>
        <v>0</v>
      </c>
      <c r="F142" s="17">
        <f>本体!H141</f>
        <v>0</v>
      </c>
      <c r="G142" s="17">
        <f>本体!I141</f>
        <v>0</v>
      </c>
      <c r="H142" s="17">
        <f>本体!J141</f>
        <v>0</v>
      </c>
      <c r="I142" s="17">
        <f>本体!K141</f>
        <v>0</v>
      </c>
      <c r="J142" s="17">
        <f>本体!L141</f>
        <v>0</v>
      </c>
      <c r="K142" s="17">
        <f>本体!M141</f>
        <v>0</v>
      </c>
      <c r="L142" s="17">
        <f>本体!N141</f>
        <v>0</v>
      </c>
      <c r="M142" s="17">
        <f>本体!O141</f>
        <v>0</v>
      </c>
      <c r="N142" s="17">
        <f>本体!P141</f>
        <v>0</v>
      </c>
      <c r="O142" s="17">
        <f>本体!Q141</f>
        <v>0</v>
      </c>
      <c r="P142" s="17">
        <f>本体!R141</f>
        <v>0</v>
      </c>
      <c r="Q142" s="17">
        <f>本体!S141</f>
        <v>0</v>
      </c>
      <c r="R142" s="17">
        <f>本体!T141</f>
        <v>0</v>
      </c>
      <c r="S142" s="17">
        <f>本体!U141</f>
        <v>0</v>
      </c>
      <c r="T142" s="17">
        <f>本体!V141</f>
        <v>0</v>
      </c>
      <c r="U142" s="17">
        <f>本体!W141</f>
        <v>0</v>
      </c>
      <c r="V142" s="17">
        <f>本体!X141</f>
        <v>0</v>
      </c>
      <c r="W142" s="17">
        <f>本体!Y141</f>
        <v>0</v>
      </c>
      <c r="X142" s="17">
        <f>本体!Z141</f>
        <v>0</v>
      </c>
      <c r="Y142" s="17">
        <f>本体!AA141</f>
        <v>0</v>
      </c>
      <c r="Z142" s="17">
        <f>本体!AB141</f>
        <v>0</v>
      </c>
      <c r="AA142" s="17">
        <f>本体!AC141</f>
        <v>0</v>
      </c>
      <c r="AB142" s="17">
        <f>本体!AD141</f>
        <v>0</v>
      </c>
      <c r="AC142" s="17">
        <f>本体!AE141</f>
        <v>0</v>
      </c>
      <c r="AD142" s="17">
        <f>本体!AF141</f>
        <v>0</v>
      </c>
      <c r="AE142" s="17">
        <f>本体!AG141</f>
        <v>0</v>
      </c>
      <c r="AF142" s="17">
        <f>本体!AH141</f>
        <v>0</v>
      </c>
      <c r="AG142" s="17">
        <f>本体!AI141</f>
        <v>0</v>
      </c>
      <c r="AH142" s="17">
        <f>本体!AJ141</f>
        <v>0</v>
      </c>
      <c r="AI142" s="17">
        <f>本体!AK141</f>
        <v>0</v>
      </c>
      <c r="AJ142" s="17">
        <f>本体!AL141</f>
        <v>0</v>
      </c>
      <c r="AK142" s="17">
        <f>本体!AM141</f>
        <v>0</v>
      </c>
      <c r="AL142" s="17">
        <f>本体!AN141</f>
        <v>0</v>
      </c>
      <c r="AM142" s="17">
        <f>本体!AO141</f>
        <v>0</v>
      </c>
      <c r="AN142" s="17">
        <f>本体!AP141</f>
        <v>0</v>
      </c>
      <c r="AO142" s="17">
        <f>本体!AQ141</f>
        <v>0</v>
      </c>
      <c r="AP142" s="17">
        <f>本体!AR141</f>
        <v>0</v>
      </c>
      <c r="AQ142" s="17">
        <f>本体!AS141</f>
        <v>0</v>
      </c>
      <c r="AR142" s="17">
        <f>本体!AT141</f>
        <v>0</v>
      </c>
      <c r="AS142" s="17">
        <f>本体!AU141</f>
        <v>0</v>
      </c>
      <c r="AT142" s="17">
        <f>本体!AV141</f>
        <v>0</v>
      </c>
      <c r="AU142" s="17">
        <f>本体!AW141</f>
        <v>0</v>
      </c>
      <c r="AV142" s="17">
        <f>本体!AX141</f>
        <v>0</v>
      </c>
      <c r="AW142" s="17">
        <f>本体!AY141</f>
        <v>0</v>
      </c>
      <c r="AX142" s="17">
        <f>本体!AZ141</f>
        <v>0</v>
      </c>
      <c r="AY142" s="17">
        <f>本体!BA141</f>
        <v>0</v>
      </c>
      <c r="AZ142" s="17">
        <f>本体!BB141</f>
        <v>0</v>
      </c>
      <c r="BA142" s="17">
        <f>本体!BC141</f>
        <v>0</v>
      </c>
      <c r="BB142" s="17">
        <f>本体!BD141</f>
        <v>0</v>
      </c>
      <c r="BC142" s="17">
        <f>本体!BE141</f>
        <v>0</v>
      </c>
      <c r="BD142" s="17">
        <f>本体!BF141</f>
        <v>0</v>
      </c>
      <c r="BE142" s="17">
        <f>本体!BG141</f>
        <v>0</v>
      </c>
      <c r="BF142" s="17">
        <f>本体!BH141</f>
        <v>0</v>
      </c>
      <c r="BG142" s="17">
        <f>本体!BI141</f>
        <v>0</v>
      </c>
      <c r="BH142" s="17">
        <f>本体!BJ141</f>
        <v>0</v>
      </c>
      <c r="BI142" s="17">
        <f>本体!BK141</f>
        <v>0</v>
      </c>
      <c r="BJ142" s="17">
        <f>本体!BL141</f>
        <v>0</v>
      </c>
      <c r="BK142" s="17">
        <f>本体!BM141</f>
        <v>0</v>
      </c>
      <c r="BL142" s="17">
        <f>本体!BN141</f>
        <v>0</v>
      </c>
      <c r="BM142" s="17">
        <f>本体!CE141</f>
        <v>0</v>
      </c>
      <c r="BN142" s="17">
        <f>本体!CB141</f>
        <v>0</v>
      </c>
      <c r="BO142" s="17">
        <f>本体!CC141</f>
        <v>0</v>
      </c>
      <c r="BP142" s="17">
        <f>本体!CD141</f>
        <v>0</v>
      </c>
      <c r="BQ142" s="17">
        <f>本体!BT141</f>
        <v>0</v>
      </c>
      <c r="BR142" s="17">
        <f>本体!BU141</f>
        <v>0</v>
      </c>
      <c r="BS142" s="17">
        <f>本体!BV141</f>
        <v>0</v>
      </c>
      <c r="BT142" s="17">
        <f>本体!BW141</f>
        <v>0</v>
      </c>
      <c r="BU142" s="17">
        <f>本体!BZ141</f>
        <v>0</v>
      </c>
      <c r="BV142" s="17">
        <f>本体!BS141</f>
        <v>0</v>
      </c>
      <c r="BW142" s="17">
        <f>本体!BO141</f>
        <v>0</v>
      </c>
      <c r="BX142" s="17">
        <f>本体!BP141</f>
        <v>0</v>
      </c>
      <c r="BY142" s="17">
        <f>本体!BQ141</f>
        <v>0</v>
      </c>
      <c r="BZ142" s="17">
        <f>本体!BX141</f>
        <v>0</v>
      </c>
      <c r="CA142" s="17">
        <f>本体!BY141</f>
        <v>0</v>
      </c>
      <c r="CB142" s="17">
        <f>本体!BR141</f>
        <v>0</v>
      </c>
      <c r="CC142" s="17">
        <f>本体!CA141</f>
        <v>0</v>
      </c>
      <c r="CD142" s="17">
        <f>本体!CG141</f>
        <v>0</v>
      </c>
      <c r="CE142" s="17">
        <f>本体!CH141</f>
        <v>0</v>
      </c>
      <c r="CF142" s="30">
        <f>本体!CI141</f>
        <v>0</v>
      </c>
    </row>
    <row r="143" spans="2:84">
      <c r="B143" s="29">
        <f>本体!C142</f>
        <v>0</v>
      </c>
      <c r="C143" s="17">
        <f>本体!D142</f>
        <v>0</v>
      </c>
      <c r="D143" s="17">
        <f>本体!E142</f>
        <v>0</v>
      </c>
      <c r="E143" s="17">
        <f>本体!G142</f>
        <v>0</v>
      </c>
      <c r="F143" s="17">
        <f>本体!H142</f>
        <v>0</v>
      </c>
      <c r="G143" s="17">
        <f>本体!I142</f>
        <v>0</v>
      </c>
      <c r="H143" s="17">
        <f>本体!J142</f>
        <v>0</v>
      </c>
      <c r="I143" s="17">
        <f>本体!K142</f>
        <v>0</v>
      </c>
      <c r="J143" s="17">
        <f>本体!L142</f>
        <v>0</v>
      </c>
      <c r="K143" s="17">
        <f>本体!M142</f>
        <v>0</v>
      </c>
      <c r="L143" s="17">
        <f>本体!N142</f>
        <v>0</v>
      </c>
      <c r="M143" s="17">
        <f>本体!O142</f>
        <v>0</v>
      </c>
      <c r="N143" s="17">
        <f>本体!P142</f>
        <v>0</v>
      </c>
      <c r="O143" s="17">
        <f>本体!Q142</f>
        <v>0</v>
      </c>
      <c r="P143" s="17">
        <f>本体!R142</f>
        <v>0</v>
      </c>
      <c r="Q143" s="17">
        <f>本体!S142</f>
        <v>0</v>
      </c>
      <c r="R143" s="17">
        <f>本体!T142</f>
        <v>0</v>
      </c>
      <c r="S143" s="17">
        <f>本体!U142</f>
        <v>0</v>
      </c>
      <c r="T143" s="17">
        <f>本体!V142</f>
        <v>0</v>
      </c>
      <c r="U143" s="17">
        <f>本体!W142</f>
        <v>0</v>
      </c>
      <c r="V143" s="17">
        <f>本体!X142</f>
        <v>0</v>
      </c>
      <c r="W143" s="17">
        <f>本体!Y142</f>
        <v>0</v>
      </c>
      <c r="X143" s="17">
        <f>本体!Z142</f>
        <v>0</v>
      </c>
      <c r="Y143" s="17">
        <f>本体!AA142</f>
        <v>0</v>
      </c>
      <c r="Z143" s="17">
        <f>本体!AB142</f>
        <v>0</v>
      </c>
      <c r="AA143" s="17">
        <f>本体!AC142</f>
        <v>0</v>
      </c>
      <c r="AB143" s="17">
        <f>本体!AD142</f>
        <v>0</v>
      </c>
      <c r="AC143" s="17">
        <f>本体!AE142</f>
        <v>0</v>
      </c>
      <c r="AD143" s="17">
        <f>本体!AF142</f>
        <v>0</v>
      </c>
      <c r="AE143" s="17">
        <f>本体!AG142</f>
        <v>0</v>
      </c>
      <c r="AF143" s="17">
        <f>本体!AH142</f>
        <v>0</v>
      </c>
      <c r="AG143" s="17">
        <f>本体!AI142</f>
        <v>0</v>
      </c>
      <c r="AH143" s="17">
        <f>本体!AJ142</f>
        <v>0</v>
      </c>
      <c r="AI143" s="17">
        <f>本体!AK142</f>
        <v>0</v>
      </c>
      <c r="AJ143" s="17">
        <f>本体!AL142</f>
        <v>0</v>
      </c>
      <c r="AK143" s="17">
        <f>本体!AM142</f>
        <v>0</v>
      </c>
      <c r="AL143" s="17">
        <f>本体!AN142</f>
        <v>0</v>
      </c>
      <c r="AM143" s="17">
        <f>本体!AO142</f>
        <v>0</v>
      </c>
      <c r="AN143" s="17">
        <f>本体!AP142</f>
        <v>0</v>
      </c>
      <c r="AO143" s="17">
        <f>本体!AQ142</f>
        <v>0</v>
      </c>
      <c r="AP143" s="17">
        <f>本体!AR142</f>
        <v>0</v>
      </c>
      <c r="AQ143" s="17">
        <f>本体!AS142</f>
        <v>0</v>
      </c>
      <c r="AR143" s="17">
        <f>本体!AT142</f>
        <v>0</v>
      </c>
      <c r="AS143" s="17">
        <f>本体!AU142</f>
        <v>0</v>
      </c>
      <c r="AT143" s="17">
        <f>本体!AV142</f>
        <v>0</v>
      </c>
      <c r="AU143" s="17">
        <f>本体!AW142</f>
        <v>0</v>
      </c>
      <c r="AV143" s="17">
        <f>本体!AX142</f>
        <v>0</v>
      </c>
      <c r="AW143" s="17">
        <f>本体!AY142</f>
        <v>0</v>
      </c>
      <c r="AX143" s="17">
        <f>本体!AZ142</f>
        <v>0</v>
      </c>
      <c r="AY143" s="17">
        <f>本体!BA142</f>
        <v>0</v>
      </c>
      <c r="AZ143" s="17">
        <f>本体!BB142</f>
        <v>0</v>
      </c>
      <c r="BA143" s="17">
        <f>本体!BC142</f>
        <v>0</v>
      </c>
      <c r="BB143" s="17">
        <f>本体!BD142</f>
        <v>0</v>
      </c>
      <c r="BC143" s="17">
        <f>本体!BE142</f>
        <v>0</v>
      </c>
      <c r="BD143" s="17">
        <f>本体!BF142</f>
        <v>0</v>
      </c>
      <c r="BE143" s="17">
        <f>本体!BG142</f>
        <v>0</v>
      </c>
      <c r="BF143" s="17">
        <f>本体!BH142</f>
        <v>0</v>
      </c>
      <c r="BG143" s="17">
        <f>本体!BI142</f>
        <v>0</v>
      </c>
      <c r="BH143" s="17">
        <f>本体!BJ142</f>
        <v>0</v>
      </c>
      <c r="BI143" s="17">
        <f>本体!BK142</f>
        <v>0</v>
      </c>
      <c r="BJ143" s="17">
        <f>本体!BL142</f>
        <v>0</v>
      </c>
      <c r="BK143" s="17">
        <f>本体!BM142</f>
        <v>0</v>
      </c>
      <c r="BL143" s="17">
        <f>本体!BN142</f>
        <v>0</v>
      </c>
      <c r="BM143" s="17">
        <f>本体!CE142</f>
        <v>0</v>
      </c>
      <c r="BN143" s="17">
        <f>本体!CB142</f>
        <v>0</v>
      </c>
      <c r="BO143" s="17">
        <f>本体!CC142</f>
        <v>0</v>
      </c>
      <c r="BP143" s="17">
        <f>本体!CD142</f>
        <v>0</v>
      </c>
      <c r="BQ143" s="17">
        <f>本体!BT142</f>
        <v>0</v>
      </c>
      <c r="BR143" s="17">
        <f>本体!BU142</f>
        <v>0</v>
      </c>
      <c r="BS143" s="17">
        <f>本体!BV142</f>
        <v>0</v>
      </c>
      <c r="BT143" s="17">
        <f>本体!BW142</f>
        <v>0</v>
      </c>
      <c r="BU143" s="17">
        <f>本体!BZ142</f>
        <v>0</v>
      </c>
      <c r="BV143" s="17">
        <f>本体!BS142</f>
        <v>0</v>
      </c>
      <c r="BW143" s="17">
        <f>本体!BO142</f>
        <v>0</v>
      </c>
      <c r="BX143" s="17">
        <f>本体!BP142</f>
        <v>0</v>
      </c>
      <c r="BY143" s="17">
        <f>本体!BQ142</f>
        <v>0</v>
      </c>
      <c r="BZ143" s="17">
        <f>本体!BX142</f>
        <v>0</v>
      </c>
      <c r="CA143" s="17">
        <f>本体!BY142</f>
        <v>0</v>
      </c>
      <c r="CB143" s="17">
        <f>本体!BR142</f>
        <v>0</v>
      </c>
      <c r="CC143" s="17">
        <f>本体!CA142</f>
        <v>0</v>
      </c>
      <c r="CD143" s="17">
        <f>本体!CG142</f>
        <v>0</v>
      </c>
      <c r="CE143" s="17">
        <f>本体!CH142</f>
        <v>0</v>
      </c>
      <c r="CF143" s="30">
        <f>本体!CI142</f>
        <v>0</v>
      </c>
    </row>
    <row r="144" spans="2:84">
      <c r="B144" s="29">
        <f>本体!C143</f>
        <v>0</v>
      </c>
      <c r="C144" s="17">
        <f>本体!D143</f>
        <v>0</v>
      </c>
      <c r="D144" s="17">
        <f>本体!E143</f>
        <v>0</v>
      </c>
      <c r="E144" s="17">
        <f>本体!G143</f>
        <v>0</v>
      </c>
      <c r="F144" s="17">
        <f>本体!H143</f>
        <v>0</v>
      </c>
      <c r="G144" s="17">
        <f>本体!I143</f>
        <v>0</v>
      </c>
      <c r="H144" s="17">
        <f>本体!J143</f>
        <v>0</v>
      </c>
      <c r="I144" s="17">
        <f>本体!K143</f>
        <v>0</v>
      </c>
      <c r="J144" s="17">
        <f>本体!L143</f>
        <v>0</v>
      </c>
      <c r="K144" s="17">
        <f>本体!M143</f>
        <v>0</v>
      </c>
      <c r="L144" s="17">
        <f>本体!N143</f>
        <v>0</v>
      </c>
      <c r="M144" s="17">
        <f>本体!O143</f>
        <v>0</v>
      </c>
      <c r="N144" s="17">
        <f>本体!P143</f>
        <v>0</v>
      </c>
      <c r="O144" s="17">
        <f>本体!Q143</f>
        <v>0</v>
      </c>
      <c r="P144" s="17">
        <f>本体!R143</f>
        <v>0</v>
      </c>
      <c r="Q144" s="17">
        <f>本体!S143</f>
        <v>0</v>
      </c>
      <c r="R144" s="17">
        <f>本体!T143</f>
        <v>0</v>
      </c>
      <c r="S144" s="17">
        <f>本体!U143</f>
        <v>0</v>
      </c>
      <c r="T144" s="17">
        <f>本体!V143</f>
        <v>0</v>
      </c>
      <c r="U144" s="17">
        <f>本体!W143</f>
        <v>0</v>
      </c>
      <c r="V144" s="17">
        <f>本体!X143</f>
        <v>0</v>
      </c>
      <c r="W144" s="17">
        <f>本体!Y143</f>
        <v>0</v>
      </c>
      <c r="X144" s="17">
        <f>本体!Z143</f>
        <v>0</v>
      </c>
      <c r="Y144" s="17">
        <f>本体!AA143</f>
        <v>0</v>
      </c>
      <c r="Z144" s="17">
        <f>本体!AB143</f>
        <v>0</v>
      </c>
      <c r="AA144" s="17">
        <f>本体!AC143</f>
        <v>0</v>
      </c>
      <c r="AB144" s="17">
        <f>本体!AD143</f>
        <v>0</v>
      </c>
      <c r="AC144" s="17">
        <f>本体!AE143</f>
        <v>0</v>
      </c>
      <c r="AD144" s="17">
        <f>本体!AF143</f>
        <v>0</v>
      </c>
      <c r="AE144" s="17">
        <f>本体!AG143</f>
        <v>0</v>
      </c>
      <c r="AF144" s="17">
        <f>本体!AH143</f>
        <v>0</v>
      </c>
      <c r="AG144" s="17">
        <f>本体!AI143</f>
        <v>0</v>
      </c>
      <c r="AH144" s="17">
        <f>本体!AJ143</f>
        <v>0</v>
      </c>
      <c r="AI144" s="17">
        <f>本体!AK143</f>
        <v>0</v>
      </c>
      <c r="AJ144" s="17">
        <f>本体!AL143</f>
        <v>0</v>
      </c>
      <c r="AK144" s="17">
        <f>本体!AM143</f>
        <v>0</v>
      </c>
      <c r="AL144" s="17">
        <f>本体!AN143</f>
        <v>0</v>
      </c>
      <c r="AM144" s="17">
        <f>本体!AO143</f>
        <v>0</v>
      </c>
      <c r="AN144" s="17">
        <f>本体!AP143</f>
        <v>0</v>
      </c>
      <c r="AO144" s="17">
        <f>本体!AQ143</f>
        <v>0</v>
      </c>
      <c r="AP144" s="17">
        <f>本体!AR143</f>
        <v>0</v>
      </c>
      <c r="AQ144" s="17">
        <f>本体!AS143</f>
        <v>0</v>
      </c>
      <c r="AR144" s="17">
        <f>本体!AT143</f>
        <v>0</v>
      </c>
      <c r="AS144" s="17">
        <f>本体!AU143</f>
        <v>0</v>
      </c>
      <c r="AT144" s="17">
        <f>本体!AV143</f>
        <v>0</v>
      </c>
      <c r="AU144" s="17">
        <f>本体!AW143</f>
        <v>0</v>
      </c>
      <c r="AV144" s="17">
        <f>本体!AX143</f>
        <v>0</v>
      </c>
      <c r="AW144" s="17">
        <f>本体!AY143</f>
        <v>0</v>
      </c>
      <c r="AX144" s="17">
        <f>本体!AZ143</f>
        <v>0</v>
      </c>
      <c r="AY144" s="17">
        <f>本体!BA143</f>
        <v>0</v>
      </c>
      <c r="AZ144" s="17">
        <f>本体!BB143</f>
        <v>0</v>
      </c>
      <c r="BA144" s="17">
        <f>本体!BC143</f>
        <v>0</v>
      </c>
      <c r="BB144" s="17">
        <f>本体!BD143</f>
        <v>0</v>
      </c>
      <c r="BC144" s="17">
        <f>本体!BE143</f>
        <v>0</v>
      </c>
      <c r="BD144" s="17">
        <f>本体!BF143</f>
        <v>0</v>
      </c>
      <c r="BE144" s="17">
        <f>本体!BG143</f>
        <v>0</v>
      </c>
      <c r="BF144" s="17">
        <f>本体!BH143</f>
        <v>0</v>
      </c>
      <c r="BG144" s="17">
        <f>本体!BI143</f>
        <v>0</v>
      </c>
      <c r="BH144" s="17">
        <f>本体!BJ143</f>
        <v>0</v>
      </c>
      <c r="BI144" s="17">
        <f>本体!BK143</f>
        <v>0</v>
      </c>
      <c r="BJ144" s="17">
        <f>本体!BL143</f>
        <v>0</v>
      </c>
      <c r="BK144" s="17">
        <f>本体!BM143</f>
        <v>0</v>
      </c>
      <c r="BL144" s="17">
        <f>本体!BN143</f>
        <v>0</v>
      </c>
      <c r="BM144" s="17">
        <f>本体!CE143</f>
        <v>0</v>
      </c>
      <c r="BN144" s="17">
        <f>本体!CB143</f>
        <v>0</v>
      </c>
      <c r="BO144" s="17">
        <f>本体!CC143</f>
        <v>0</v>
      </c>
      <c r="BP144" s="17">
        <f>本体!CD143</f>
        <v>0</v>
      </c>
      <c r="BQ144" s="17">
        <f>本体!BT143</f>
        <v>0</v>
      </c>
      <c r="BR144" s="17">
        <f>本体!BU143</f>
        <v>0</v>
      </c>
      <c r="BS144" s="17">
        <f>本体!BV143</f>
        <v>0</v>
      </c>
      <c r="BT144" s="17">
        <f>本体!BW143</f>
        <v>0</v>
      </c>
      <c r="BU144" s="17">
        <f>本体!BZ143</f>
        <v>0</v>
      </c>
      <c r="BV144" s="17">
        <f>本体!BS143</f>
        <v>0</v>
      </c>
      <c r="BW144" s="17">
        <f>本体!BO143</f>
        <v>0</v>
      </c>
      <c r="BX144" s="17">
        <f>本体!BP143</f>
        <v>0</v>
      </c>
      <c r="BY144" s="17">
        <f>本体!BQ143</f>
        <v>0</v>
      </c>
      <c r="BZ144" s="17">
        <f>本体!BX143</f>
        <v>0</v>
      </c>
      <c r="CA144" s="17">
        <f>本体!BY143</f>
        <v>0</v>
      </c>
      <c r="CB144" s="17">
        <f>本体!BR143</f>
        <v>0</v>
      </c>
      <c r="CC144" s="17">
        <f>本体!CA143</f>
        <v>0</v>
      </c>
      <c r="CD144" s="17">
        <f>本体!CG143</f>
        <v>0</v>
      </c>
      <c r="CE144" s="17">
        <f>本体!CH143</f>
        <v>0</v>
      </c>
      <c r="CF144" s="30">
        <f>本体!CI143</f>
        <v>0</v>
      </c>
    </row>
    <row r="145" spans="2:84">
      <c r="B145" s="29">
        <f>本体!C144</f>
        <v>0</v>
      </c>
      <c r="C145" s="17">
        <f>本体!D144</f>
        <v>0</v>
      </c>
      <c r="D145" s="17">
        <f>本体!E144</f>
        <v>0</v>
      </c>
      <c r="E145" s="17">
        <f>本体!G144</f>
        <v>0</v>
      </c>
      <c r="F145" s="17">
        <f>本体!H144</f>
        <v>0</v>
      </c>
      <c r="G145" s="17">
        <f>本体!I144</f>
        <v>0</v>
      </c>
      <c r="H145" s="17">
        <f>本体!J144</f>
        <v>0</v>
      </c>
      <c r="I145" s="17">
        <f>本体!K144</f>
        <v>0</v>
      </c>
      <c r="J145" s="17">
        <f>本体!L144</f>
        <v>0</v>
      </c>
      <c r="K145" s="17">
        <f>本体!M144</f>
        <v>0</v>
      </c>
      <c r="L145" s="17">
        <f>本体!N144</f>
        <v>0</v>
      </c>
      <c r="M145" s="17">
        <f>本体!O144</f>
        <v>0</v>
      </c>
      <c r="N145" s="17">
        <f>本体!P144</f>
        <v>0</v>
      </c>
      <c r="O145" s="17">
        <f>本体!Q144</f>
        <v>0</v>
      </c>
      <c r="P145" s="17">
        <f>本体!R144</f>
        <v>0</v>
      </c>
      <c r="Q145" s="17">
        <f>本体!S144</f>
        <v>0</v>
      </c>
      <c r="R145" s="17">
        <f>本体!T144</f>
        <v>0</v>
      </c>
      <c r="S145" s="17">
        <f>本体!U144</f>
        <v>0</v>
      </c>
      <c r="T145" s="17">
        <f>本体!V144</f>
        <v>0</v>
      </c>
      <c r="U145" s="17">
        <f>本体!W144</f>
        <v>0</v>
      </c>
      <c r="V145" s="17">
        <f>本体!X144</f>
        <v>0</v>
      </c>
      <c r="W145" s="17">
        <f>本体!Y144</f>
        <v>0</v>
      </c>
      <c r="X145" s="17">
        <f>本体!Z144</f>
        <v>0</v>
      </c>
      <c r="Y145" s="17">
        <f>本体!AA144</f>
        <v>0</v>
      </c>
      <c r="Z145" s="17">
        <f>本体!AB144</f>
        <v>0</v>
      </c>
      <c r="AA145" s="17">
        <f>本体!AC144</f>
        <v>0</v>
      </c>
      <c r="AB145" s="17">
        <f>本体!AD144</f>
        <v>0</v>
      </c>
      <c r="AC145" s="17">
        <f>本体!AE144</f>
        <v>0</v>
      </c>
      <c r="AD145" s="17">
        <f>本体!AF144</f>
        <v>0</v>
      </c>
      <c r="AE145" s="17">
        <f>本体!AG144</f>
        <v>0</v>
      </c>
      <c r="AF145" s="17">
        <f>本体!AH144</f>
        <v>0</v>
      </c>
      <c r="AG145" s="17">
        <f>本体!AI144</f>
        <v>0</v>
      </c>
      <c r="AH145" s="17">
        <f>本体!AJ144</f>
        <v>0</v>
      </c>
      <c r="AI145" s="17">
        <f>本体!AK144</f>
        <v>0</v>
      </c>
      <c r="AJ145" s="17">
        <f>本体!AL144</f>
        <v>0</v>
      </c>
      <c r="AK145" s="17">
        <f>本体!AM144</f>
        <v>0</v>
      </c>
      <c r="AL145" s="17">
        <f>本体!AN144</f>
        <v>0</v>
      </c>
      <c r="AM145" s="17">
        <f>本体!AO144</f>
        <v>0</v>
      </c>
      <c r="AN145" s="17">
        <f>本体!AP144</f>
        <v>0</v>
      </c>
      <c r="AO145" s="17">
        <f>本体!AQ144</f>
        <v>0</v>
      </c>
      <c r="AP145" s="17">
        <f>本体!AR144</f>
        <v>0</v>
      </c>
      <c r="AQ145" s="17">
        <f>本体!AS144</f>
        <v>0</v>
      </c>
      <c r="AR145" s="17">
        <f>本体!AT144</f>
        <v>0</v>
      </c>
      <c r="AS145" s="17">
        <f>本体!AU144</f>
        <v>0</v>
      </c>
      <c r="AT145" s="17">
        <f>本体!AV144</f>
        <v>0</v>
      </c>
      <c r="AU145" s="17">
        <f>本体!AW144</f>
        <v>0</v>
      </c>
      <c r="AV145" s="17">
        <f>本体!AX144</f>
        <v>0</v>
      </c>
      <c r="AW145" s="17">
        <f>本体!AY144</f>
        <v>0</v>
      </c>
      <c r="AX145" s="17">
        <f>本体!AZ144</f>
        <v>0</v>
      </c>
      <c r="AY145" s="17">
        <f>本体!BA144</f>
        <v>0</v>
      </c>
      <c r="AZ145" s="17">
        <f>本体!BB144</f>
        <v>0</v>
      </c>
      <c r="BA145" s="17">
        <f>本体!BC144</f>
        <v>0</v>
      </c>
      <c r="BB145" s="17">
        <f>本体!BD144</f>
        <v>0</v>
      </c>
      <c r="BC145" s="17">
        <f>本体!BE144</f>
        <v>0</v>
      </c>
      <c r="BD145" s="17">
        <f>本体!BF144</f>
        <v>0</v>
      </c>
      <c r="BE145" s="17">
        <f>本体!BG144</f>
        <v>0</v>
      </c>
      <c r="BF145" s="17">
        <f>本体!BH144</f>
        <v>0</v>
      </c>
      <c r="BG145" s="17">
        <f>本体!BI144</f>
        <v>0</v>
      </c>
      <c r="BH145" s="17">
        <f>本体!BJ144</f>
        <v>0</v>
      </c>
      <c r="BI145" s="17">
        <f>本体!BK144</f>
        <v>0</v>
      </c>
      <c r="BJ145" s="17">
        <f>本体!BL144</f>
        <v>0</v>
      </c>
      <c r="BK145" s="17">
        <f>本体!BM144</f>
        <v>0</v>
      </c>
      <c r="BL145" s="17">
        <f>本体!BN144</f>
        <v>0</v>
      </c>
      <c r="BM145" s="17">
        <f>本体!CE144</f>
        <v>0</v>
      </c>
      <c r="BN145" s="17">
        <f>本体!CB144</f>
        <v>0</v>
      </c>
      <c r="BO145" s="17">
        <f>本体!CC144</f>
        <v>0</v>
      </c>
      <c r="BP145" s="17">
        <f>本体!CD144</f>
        <v>0</v>
      </c>
      <c r="BQ145" s="17">
        <f>本体!BT144</f>
        <v>0</v>
      </c>
      <c r="BR145" s="17">
        <f>本体!BU144</f>
        <v>0</v>
      </c>
      <c r="BS145" s="17">
        <f>本体!BV144</f>
        <v>0</v>
      </c>
      <c r="BT145" s="17">
        <f>本体!BW144</f>
        <v>0</v>
      </c>
      <c r="BU145" s="17">
        <f>本体!BZ144</f>
        <v>0</v>
      </c>
      <c r="BV145" s="17">
        <f>本体!BS144</f>
        <v>0</v>
      </c>
      <c r="BW145" s="17">
        <f>本体!BO144</f>
        <v>0</v>
      </c>
      <c r="BX145" s="17">
        <f>本体!BP144</f>
        <v>0</v>
      </c>
      <c r="BY145" s="17">
        <f>本体!BQ144</f>
        <v>0</v>
      </c>
      <c r="BZ145" s="17">
        <f>本体!BX144</f>
        <v>0</v>
      </c>
      <c r="CA145" s="17">
        <f>本体!BY144</f>
        <v>0</v>
      </c>
      <c r="CB145" s="17">
        <f>本体!BR144</f>
        <v>0</v>
      </c>
      <c r="CC145" s="17">
        <f>本体!CA144</f>
        <v>0</v>
      </c>
      <c r="CD145" s="17">
        <f>本体!CG144</f>
        <v>0</v>
      </c>
      <c r="CE145" s="17">
        <f>本体!CH144</f>
        <v>0</v>
      </c>
      <c r="CF145" s="30">
        <f>本体!CI144</f>
        <v>0</v>
      </c>
    </row>
    <row r="146" spans="2:84">
      <c r="B146" s="29">
        <f>本体!C145</f>
        <v>0</v>
      </c>
      <c r="C146" s="17">
        <f>本体!D145</f>
        <v>0</v>
      </c>
      <c r="D146" s="17">
        <f>本体!E145</f>
        <v>0</v>
      </c>
      <c r="E146" s="17">
        <f>本体!G145</f>
        <v>0</v>
      </c>
      <c r="F146" s="17">
        <f>本体!H145</f>
        <v>0</v>
      </c>
      <c r="G146" s="17">
        <f>本体!I145</f>
        <v>0</v>
      </c>
      <c r="H146" s="17">
        <f>本体!J145</f>
        <v>0</v>
      </c>
      <c r="I146" s="17">
        <f>本体!K145</f>
        <v>0</v>
      </c>
      <c r="J146" s="17">
        <f>本体!L145</f>
        <v>0</v>
      </c>
      <c r="K146" s="17">
        <f>本体!M145</f>
        <v>0</v>
      </c>
      <c r="L146" s="17">
        <f>本体!N145</f>
        <v>0</v>
      </c>
      <c r="M146" s="17">
        <f>本体!O145</f>
        <v>0</v>
      </c>
      <c r="N146" s="17">
        <f>本体!P145</f>
        <v>0</v>
      </c>
      <c r="O146" s="17">
        <f>本体!Q145</f>
        <v>0</v>
      </c>
      <c r="P146" s="17">
        <f>本体!R145</f>
        <v>0</v>
      </c>
      <c r="Q146" s="17">
        <f>本体!S145</f>
        <v>0</v>
      </c>
      <c r="R146" s="17">
        <f>本体!T145</f>
        <v>0</v>
      </c>
      <c r="S146" s="17">
        <f>本体!U145</f>
        <v>0</v>
      </c>
      <c r="T146" s="17">
        <f>本体!V145</f>
        <v>0</v>
      </c>
      <c r="U146" s="17">
        <f>本体!W145</f>
        <v>0</v>
      </c>
      <c r="V146" s="17">
        <f>本体!X145</f>
        <v>0</v>
      </c>
      <c r="W146" s="17">
        <f>本体!Y145</f>
        <v>0</v>
      </c>
      <c r="X146" s="17">
        <f>本体!Z145</f>
        <v>0</v>
      </c>
      <c r="Y146" s="17">
        <f>本体!AA145</f>
        <v>0</v>
      </c>
      <c r="Z146" s="17">
        <f>本体!AB145</f>
        <v>0</v>
      </c>
      <c r="AA146" s="17">
        <f>本体!AC145</f>
        <v>0</v>
      </c>
      <c r="AB146" s="17">
        <f>本体!AD145</f>
        <v>0</v>
      </c>
      <c r="AC146" s="17">
        <f>本体!AE145</f>
        <v>0</v>
      </c>
      <c r="AD146" s="17">
        <f>本体!AF145</f>
        <v>0</v>
      </c>
      <c r="AE146" s="17">
        <f>本体!AG145</f>
        <v>0</v>
      </c>
      <c r="AF146" s="17">
        <f>本体!AH145</f>
        <v>0</v>
      </c>
      <c r="AG146" s="17">
        <f>本体!AI145</f>
        <v>0</v>
      </c>
      <c r="AH146" s="17">
        <f>本体!AJ145</f>
        <v>0</v>
      </c>
      <c r="AI146" s="17">
        <f>本体!AK145</f>
        <v>0</v>
      </c>
      <c r="AJ146" s="17">
        <f>本体!AL145</f>
        <v>0</v>
      </c>
      <c r="AK146" s="17">
        <f>本体!AM145</f>
        <v>0</v>
      </c>
      <c r="AL146" s="17">
        <f>本体!AN145</f>
        <v>0</v>
      </c>
      <c r="AM146" s="17">
        <f>本体!AO145</f>
        <v>0</v>
      </c>
      <c r="AN146" s="17">
        <f>本体!AP145</f>
        <v>0</v>
      </c>
      <c r="AO146" s="17">
        <f>本体!AQ145</f>
        <v>0</v>
      </c>
      <c r="AP146" s="17">
        <f>本体!AR145</f>
        <v>0</v>
      </c>
      <c r="AQ146" s="17">
        <f>本体!AS145</f>
        <v>0</v>
      </c>
      <c r="AR146" s="17">
        <f>本体!AT145</f>
        <v>0</v>
      </c>
      <c r="AS146" s="17">
        <f>本体!AU145</f>
        <v>0</v>
      </c>
      <c r="AT146" s="17">
        <f>本体!AV145</f>
        <v>0</v>
      </c>
      <c r="AU146" s="17">
        <f>本体!AW145</f>
        <v>0</v>
      </c>
      <c r="AV146" s="17">
        <f>本体!AX145</f>
        <v>0</v>
      </c>
      <c r="AW146" s="17">
        <f>本体!AY145</f>
        <v>0</v>
      </c>
      <c r="AX146" s="17">
        <f>本体!AZ145</f>
        <v>0</v>
      </c>
      <c r="AY146" s="17">
        <f>本体!BA145</f>
        <v>0</v>
      </c>
      <c r="AZ146" s="17">
        <f>本体!BB145</f>
        <v>0</v>
      </c>
      <c r="BA146" s="17">
        <f>本体!BC145</f>
        <v>0</v>
      </c>
      <c r="BB146" s="17">
        <f>本体!BD145</f>
        <v>0</v>
      </c>
      <c r="BC146" s="17">
        <f>本体!BE145</f>
        <v>0</v>
      </c>
      <c r="BD146" s="17">
        <f>本体!BF145</f>
        <v>0</v>
      </c>
      <c r="BE146" s="17">
        <f>本体!BG145</f>
        <v>0</v>
      </c>
      <c r="BF146" s="17">
        <f>本体!BH145</f>
        <v>0</v>
      </c>
      <c r="BG146" s="17">
        <f>本体!BI145</f>
        <v>0</v>
      </c>
      <c r="BH146" s="17">
        <f>本体!BJ145</f>
        <v>0</v>
      </c>
      <c r="BI146" s="17">
        <f>本体!BK145</f>
        <v>0</v>
      </c>
      <c r="BJ146" s="17">
        <f>本体!BL145</f>
        <v>0</v>
      </c>
      <c r="BK146" s="17">
        <f>本体!BM145</f>
        <v>0</v>
      </c>
      <c r="BL146" s="17">
        <f>本体!BN145</f>
        <v>0</v>
      </c>
      <c r="BM146" s="17">
        <f>本体!CE145</f>
        <v>0</v>
      </c>
      <c r="BN146" s="17">
        <f>本体!CB145</f>
        <v>0</v>
      </c>
      <c r="BO146" s="17">
        <f>本体!CC145</f>
        <v>0</v>
      </c>
      <c r="BP146" s="17">
        <f>本体!CD145</f>
        <v>0</v>
      </c>
      <c r="BQ146" s="17">
        <f>本体!BT145</f>
        <v>0</v>
      </c>
      <c r="BR146" s="17">
        <f>本体!BU145</f>
        <v>0</v>
      </c>
      <c r="BS146" s="17">
        <f>本体!BV145</f>
        <v>0</v>
      </c>
      <c r="BT146" s="17">
        <f>本体!BW145</f>
        <v>0</v>
      </c>
      <c r="BU146" s="17">
        <f>本体!BZ145</f>
        <v>0</v>
      </c>
      <c r="BV146" s="17">
        <f>本体!BS145</f>
        <v>0</v>
      </c>
      <c r="BW146" s="17">
        <f>本体!BO145</f>
        <v>0</v>
      </c>
      <c r="BX146" s="17">
        <f>本体!BP145</f>
        <v>0</v>
      </c>
      <c r="BY146" s="17">
        <f>本体!BQ145</f>
        <v>0</v>
      </c>
      <c r="BZ146" s="17">
        <f>本体!BX145</f>
        <v>0</v>
      </c>
      <c r="CA146" s="17">
        <f>本体!BY145</f>
        <v>0</v>
      </c>
      <c r="CB146" s="17">
        <f>本体!BR145</f>
        <v>0</v>
      </c>
      <c r="CC146" s="17">
        <f>本体!CA145</f>
        <v>0</v>
      </c>
      <c r="CD146" s="17">
        <f>本体!CG145</f>
        <v>0</v>
      </c>
      <c r="CE146" s="17">
        <f>本体!CH145</f>
        <v>0</v>
      </c>
      <c r="CF146" s="30">
        <f>本体!CI145</f>
        <v>0</v>
      </c>
    </row>
    <row r="147" spans="2:84">
      <c r="B147" s="29">
        <f>本体!C146</f>
        <v>0</v>
      </c>
      <c r="C147" s="17">
        <f>本体!D146</f>
        <v>0</v>
      </c>
      <c r="D147" s="17">
        <f>本体!E146</f>
        <v>0</v>
      </c>
      <c r="E147" s="17">
        <f>本体!G146</f>
        <v>0</v>
      </c>
      <c r="F147" s="17">
        <f>本体!H146</f>
        <v>0</v>
      </c>
      <c r="G147" s="17">
        <f>本体!I146</f>
        <v>0</v>
      </c>
      <c r="H147" s="17">
        <f>本体!J146</f>
        <v>0</v>
      </c>
      <c r="I147" s="17">
        <f>本体!K146</f>
        <v>0</v>
      </c>
      <c r="J147" s="17">
        <f>本体!L146</f>
        <v>0</v>
      </c>
      <c r="K147" s="17">
        <f>本体!M146</f>
        <v>0</v>
      </c>
      <c r="L147" s="17">
        <f>本体!N146</f>
        <v>0</v>
      </c>
      <c r="M147" s="17">
        <f>本体!O146</f>
        <v>0</v>
      </c>
      <c r="N147" s="17">
        <f>本体!P146</f>
        <v>0</v>
      </c>
      <c r="O147" s="17">
        <f>本体!Q146</f>
        <v>0</v>
      </c>
      <c r="P147" s="17">
        <f>本体!R146</f>
        <v>0</v>
      </c>
      <c r="Q147" s="17">
        <f>本体!S146</f>
        <v>0</v>
      </c>
      <c r="R147" s="17">
        <f>本体!T146</f>
        <v>0</v>
      </c>
      <c r="S147" s="17">
        <f>本体!U146</f>
        <v>0</v>
      </c>
      <c r="T147" s="17">
        <f>本体!V146</f>
        <v>0</v>
      </c>
      <c r="U147" s="17">
        <f>本体!W146</f>
        <v>0</v>
      </c>
      <c r="V147" s="17">
        <f>本体!X146</f>
        <v>0</v>
      </c>
      <c r="W147" s="17">
        <f>本体!Y146</f>
        <v>0</v>
      </c>
      <c r="X147" s="17">
        <f>本体!Z146</f>
        <v>0</v>
      </c>
      <c r="Y147" s="17">
        <f>本体!AA146</f>
        <v>0</v>
      </c>
      <c r="Z147" s="17">
        <f>本体!AB146</f>
        <v>0</v>
      </c>
      <c r="AA147" s="17">
        <f>本体!AC146</f>
        <v>0</v>
      </c>
      <c r="AB147" s="17">
        <f>本体!AD146</f>
        <v>0</v>
      </c>
      <c r="AC147" s="17">
        <f>本体!AE146</f>
        <v>0</v>
      </c>
      <c r="AD147" s="17">
        <f>本体!AF146</f>
        <v>0</v>
      </c>
      <c r="AE147" s="17">
        <f>本体!AG146</f>
        <v>0</v>
      </c>
      <c r="AF147" s="17">
        <f>本体!AH146</f>
        <v>0</v>
      </c>
      <c r="AG147" s="17">
        <f>本体!AI146</f>
        <v>0</v>
      </c>
      <c r="AH147" s="17">
        <f>本体!AJ146</f>
        <v>0</v>
      </c>
      <c r="AI147" s="17">
        <f>本体!AK146</f>
        <v>0</v>
      </c>
      <c r="AJ147" s="17">
        <f>本体!AL146</f>
        <v>0</v>
      </c>
      <c r="AK147" s="17">
        <f>本体!AM146</f>
        <v>0</v>
      </c>
      <c r="AL147" s="17">
        <f>本体!AN146</f>
        <v>0</v>
      </c>
      <c r="AM147" s="17">
        <f>本体!AO146</f>
        <v>0</v>
      </c>
      <c r="AN147" s="17">
        <f>本体!AP146</f>
        <v>0</v>
      </c>
      <c r="AO147" s="17">
        <f>本体!AQ146</f>
        <v>0</v>
      </c>
      <c r="AP147" s="17">
        <f>本体!AR146</f>
        <v>0</v>
      </c>
      <c r="AQ147" s="17">
        <f>本体!AS146</f>
        <v>0</v>
      </c>
      <c r="AR147" s="17">
        <f>本体!AT146</f>
        <v>0</v>
      </c>
      <c r="AS147" s="17">
        <f>本体!AU146</f>
        <v>0</v>
      </c>
      <c r="AT147" s="17">
        <f>本体!AV146</f>
        <v>0</v>
      </c>
      <c r="AU147" s="17">
        <f>本体!AW146</f>
        <v>0</v>
      </c>
      <c r="AV147" s="17">
        <f>本体!AX146</f>
        <v>0</v>
      </c>
      <c r="AW147" s="17">
        <f>本体!AY146</f>
        <v>0</v>
      </c>
      <c r="AX147" s="17">
        <f>本体!AZ146</f>
        <v>0</v>
      </c>
      <c r="AY147" s="17">
        <f>本体!BA146</f>
        <v>0</v>
      </c>
      <c r="AZ147" s="17">
        <f>本体!BB146</f>
        <v>0</v>
      </c>
      <c r="BA147" s="17">
        <f>本体!BC146</f>
        <v>0</v>
      </c>
      <c r="BB147" s="17">
        <f>本体!BD146</f>
        <v>0</v>
      </c>
      <c r="BC147" s="17">
        <f>本体!BE146</f>
        <v>0</v>
      </c>
      <c r="BD147" s="17">
        <f>本体!BF146</f>
        <v>0</v>
      </c>
      <c r="BE147" s="17">
        <f>本体!BG146</f>
        <v>0</v>
      </c>
      <c r="BF147" s="17">
        <f>本体!BH146</f>
        <v>0</v>
      </c>
      <c r="BG147" s="17">
        <f>本体!BI146</f>
        <v>0</v>
      </c>
      <c r="BH147" s="17">
        <f>本体!BJ146</f>
        <v>0</v>
      </c>
      <c r="BI147" s="17">
        <f>本体!BK146</f>
        <v>0</v>
      </c>
      <c r="BJ147" s="17">
        <f>本体!BL146</f>
        <v>0</v>
      </c>
      <c r="BK147" s="17">
        <f>本体!BM146</f>
        <v>0</v>
      </c>
      <c r="BL147" s="17">
        <f>本体!BN146</f>
        <v>0</v>
      </c>
      <c r="BM147" s="17">
        <f>本体!CE146</f>
        <v>0</v>
      </c>
      <c r="BN147" s="17">
        <f>本体!CB146</f>
        <v>0</v>
      </c>
      <c r="BO147" s="17">
        <f>本体!CC146</f>
        <v>0</v>
      </c>
      <c r="BP147" s="17">
        <f>本体!CD146</f>
        <v>0</v>
      </c>
      <c r="BQ147" s="17">
        <f>本体!BT146</f>
        <v>0</v>
      </c>
      <c r="BR147" s="17">
        <f>本体!BU146</f>
        <v>0</v>
      </c>
      <c r="BS147" s="17">
        <f>本体!BV146</f>
        <v>0</v>
      </c>
      <c r="BT147" s="17">
        <f>本体!BW146</f>
        <v>0</v>
      </c>
      <c r="BU147" s="17">
        <f>本体!BZ146</f>
        <v>0</v>
      </c>
      <c r="BV147" s="17">
        <f>本体!BS146</f>
        <v>0</v>
      </c>
      <c r="BW147" s="17">
        <f>本体!BO146</f>
        <v>0</v>
      </c>
      <c r="BX147" s="17">
        <f>本体!BP146</f>
        <v>0</v>
      </c>
      <c r="BY147" s="17">
        <f>本体!BQ146</f>
        <v>0</v>
      </c>
      <c r="BZ147" s="17">
        <f>本体!BX146</f>
        <v>0</v>
      </c>
      <c r="CA147" s="17">
        <f>本体!BY146</f>
        <v>0</v>
      </c>
      <c r="CB147" s="17">
        <f>本体!BR146</f>
        <v>0</v>
      </c>
      <c r="CC147" s="17">
        <f>本体!CA146</f>
        <v>0</v>
      </c>
      <c r="CD147" s="17">
        <f>本体!CG146</f>
        <v>0</v>
      </c>
      <c r="CE147" s="17">
        <f>本体!CH146</f>
        <v>0</v>
      </c>
      <c r="CF147" s="30">
        <f>本体!CI146</f>
        <v>0</v>
      </c>
    </row>
    <row r="148" spans="2:84">
      <c r="B148" s="29">
        <f>本体!C147</f>
        <v>0</v>
      </c>
      <c r="C148" s="17">
        <f>本体!D147</f>
        <v>0</v>
      </c>
      <c r="D148" s="17">
        <f>本体!E147</f>
        <v>0</v>
      </c>
      <c r="E148" s="17">
        <f>本体!G147</f>
        <v>0</v>
      </c>
      <c r="F148" s="17">
        <f>本体!H147</f>
        <v>0</v>
      </c>
      <c r="G148" s="17">
        <f>本体!I147</f>
        <v>0</v>
      </c>
      <c r="H148" s="17">
        <f>本体!J147</f>
        <v>0</v>
      </c>
      <c r="I148" s="17">
        <f>本体!K147</f>
        <v>0</v>
      </c>
      <c r="J148" s="17">
        <f>本体!L147</f>
        <v>0</v>
      </c>
      <c r="K148" s="17">
        <f>本体!M147</f>
        <v>0</v>
      </c>
      <c r="L148" s="17">
        <f>本体!N147</f>
        <v>0</v>
      </c>
      <c r="M148" s="17">
        <f>本体!O147</f>
        <v>0</v>
      </c>
      <c r="N148" s="17">
        <f>本体!P147</f>
        <v>0</v>
      </c>
      <c r="O148" s="17">
        <f>本体!Q147</f>
        <v>0</v>
      </c>
      <c r="P148" s="17">
        <f>本体!R147</f>
        <v>0</v>
      </c>
      <c r="Q148" s="17">
        <f>本体!S147</f>
        <v>0</v>
      </c>
      <c r="R148" s="17">
        <f>本体!T147</f>
        <v>0</v>
      </c>
      <c r="S148" s="17">
        <f>本体!U147</f>
        <v>0</v>
      </c>
      <c r="T148" s="17">
        <f>本体!V147</f>
        <v>0</v>
      </c>
      <c r="U148" s="17">
        <f>本体!W147</f>
        <v>0</v>
      </c>
      <c r="V148" s="17">
        <f>本体!X147</f>
        <v>0</v>
      </c>
      <c r="W148" s="17">
        <f>本体!Y147</f>
        <v>0</v>
      </c>
      <c r="X148" s="17">
        <f>本体!Z147</f>
        <v>0</v>
      </c>
      <c r="Y148" s="17">
        <f>本体!AA147</f>
        <v>0</v>
      </c>
      <c r="Z148" s="17">
        <f>本体!AB147</f>
        <v>0</v>
      </c>
      <c r="AA148" s="17">
        <f>本体!AC147</f>
        <v>0</v>
      </c>
      <c r="AB148" s="17">
        <f>本体!AD147</f>
        <v>0</v>
      </c>
      <c r="AC148" s="17">
        <f>本体!AE147</f>
        <v>0</v>
      </c>
      <c r="AD148" s="17">
        <f>本体!AF147</f>
        <v>0</v>
      </c>
      <c r="AE148" s="17">
        <f>本体!AG147</f>
        <v>0</v>
      </c>
      <c r="AF148" s="17">
        <f>本体!AH147</f>
        <v>0</v>
      </c>
      <c r="AG148" s="17">
        <f>本体!AI147</f>
        <v>0</v>
      </c>
      <c r="AH148" s="17">
        <f>本体!AJ147</f>
        <v>0</v>
      </c>
      <c r="AI148" s="17">
        <f>本体!AK147</f>
        <v>0</v>
      </c>
      <c r="AJ148" s="17">
        <f>本体!AL147</f>
        <v>0</v>
      </c>
      <c r="AK148" s="17">
        <f>本体!AM147</f>
        <v>0</v>
      </c>
      <c r="AL148" s="17">
        <f>本体!AN147</f>
        <v>0</v>
      </c>
      <c r="AM148" s="17">
        <f>本体!AO147</f>
        <v>0</v>
      </c>
      <c r="AN148" s="17">
        <f>本体!AP147</f>
        <v>0</v>
      </c>
      <c r="AO148" s="17">
        <f>本体!AQ147</f>
        <v>0</v>
      </c>
      <c r="AP148" s="17">
        <f>本体!AR147</f>
        <v>0</v>
      </c>
      <c r="AQ148" s="17">
        <f>本体!AS147</f>
        <v>0</v>
      </c>
      <c r="AR148" s="17">
        <f>本体!AT147</f>
        <v>0</v>
      </c>
      <c r="AS148" s="17">
        <f>本体!AU147</f>
        <v>0</v>
      </c>
      <c r="AT148" s="17">
        <f>本体!AV147</f>
        <v>0</v>
      </c>
      <c r="AU148" s="17">
        <f>本体!AW147</f>
        <v>0</v>
      </c>
      <c r="AV148" s="17">
        <f>本体!AX147</f>
        <v>0</v>
      </c>
      <c r="AW148" s="17">
        <f>本体!AY147</f>
        <v>0</v>
      </c>
      <c r="AX148" s="17">
        <f>本体!AZ147</f>
        <v>0</v>
      </c>
      <c r="AY148" s="17">
        <f>本体!BA147</f>
        <v>0</v>
      </c>
      <c r="AZ148" s="17">
        <f>本体!BB147</f>
        <v>0</v>
      </c>
      <c r="BA148" s="17">
        <f>本体!BC147</f>
        <v>0</v>
      </c>
      <c r="BB148" s="17">
        <f>本体!BD147</f>
        <v>0</v>
      </c>
      <c r="BC148" s="17">
        <f>本体!BE147</f>
        <v>0</v>
      </c>
      <c r="BD148" s="17">
        <f>本体!BF147</f>
        <v>0</v>
      </c>
      <c r="BE148" s="17">
        <f>本体!BG147</f>
        <v>0</v>
      </c>
      <c r="BF148" s="17">
        <f>本体!BH147</f>
        <v>0</v>
      </c>
      <c r="BG148" s="17">
        <f>本体!BI147</f>
        <v>0</v>
      </c>
      <c r="BH148" s="17">
        <f>本体!BJ147</f>
        <v>0</v>
      </c>
      <c r="BI148" s="17">
        <f>本体!BK147</f>
        <v>0</v>
      </c>
      <c r="BJ148" s="17">
        <f>本体!BL147</f>
        <v>0</v>
      </c>
      <c r="BK148" s="17">
        <f>本体!BM147</f>
        <v>0</v>
      </c>
      <c r="BL148" s="17">
        <f>本体!BN147</f>
        <v>0</v>
      </c>
      <c r="BM148" s="17">
        <f>本体!CE147</f>
        <v>0</v>
      </c>
      <c r="BN148" s="17">
        <f>本体!CB147</f>
        <v>0</v>
      </c>
      <c r="BO148" s="17">
        <f>本体!CC147</f>
        <v>0</v>
      </c>
      <c r="BP148" s="17">
        <f>本体!CD147</f>
        <v>0</v>
      </c>
      <c r="BQ148" s="17">
        <f>本体!BT147</f>
        <v>0</v>
      </c>
      <c r="BR148" s="17">
        <f>本体!BU147</f>
        <v>0</v>
      </c>
      <c r="BS148" s="17">
        <f>本体!BV147</f>
        <v>0</v>
      </c>
      <c r="BT148" s="17">
        <f>本体!BW147</f>
        <v>0</v>
      </c>
      <c r="BU148" s="17">
        <f>本体!BZ147</f>
        <v>0</v>
      </c>
      <c r="BV148" s="17">
        <f>本体!BS147</f>
        <v>0</v>
      </c>
      <c r="BW148" s="17">
        <f>本体!BO147</f>
        <v>0</v>
      </c>
      <c r="BX148" s="17">
        <f>本体!BP147</f>
        <v>0</v>
      </c>
      <c r="BY148" s="17">
        <f>本体!BQ147</f>
        <v>0</v>
      </c>
      <c r="BZ148" s="17">
        <f>本体!BX147</f>
        <v>0</v>
      </c>
      <c r="CA148" s="17">
        <f>本体!BY147</f>
        <v>0</v>
      </c>
      <c r="CB148" s="17">
        <f>本体!BR147</f>
        <v>0</v>
      </c>
      <c r="CC148" s="17">
        <f>本体!CA147</f>
        <v>0</v>
      </c>
      <c r="CD148" s="17">
        <f>本体!CG147</f>
        <v>0</v>
      </c>
      <c r="CE148" s="17">
        <f>本体!CH147</f>
        <v>0</v>
      </c>
      <c r="CF148" s="30">
        <f>本体!CI147</f>
        <v>0</v>
      </c>
    </row>
    <row r="149" spans="2:84">
      <c r="B149" s="29">
        <f>本体!C148</f>
        <v>0</v>
      </c>
      <c r="C149" s="17">
        <f>本体!D148</f>
        <v>0</v>
      </c>
      <c r="D149" s="17">
        <f>本体!E148</f>
        <v>0</v>
      </c>
      <c r="E149" s="17">
        <f>本体!G148</f>
        <v>0</v>
      </c>
      <c r="F149" s="17">
        <f>本体!H148</f>
        <v>0</v>
      </c>
      <c r="G149" s="17">
        <f>本体!I148</f>
        <v>0</v>
      </c>
      <c r="H149" s="17">
        <f>本体!J148</f>
        <v>0</v>
      </c>
      <c r="I149" s="17">
        <f>本体!K148</f>
        <v>0</v>
      </c>
      <c r="J149" s="17">
        <f>本体!L148</f>
        <v>0</v>
      </c>
      <c r="K149" s="17">
        <f>本体!M148</f>
        <v>0</v>
      </c>
      <c r="L149" s="17">
        <f>本体!N148</f>
        <v>0</v>
      </c>
      <c r="M149" s="17">
        <f>本体!O148</f>
        <v>0</v>
      </c>
      <c r="N149" s="17">
        <f>本体!P148</f>
        <v>0</v>
      </c>
      <c r="O149" s="17">
        <f>本体!Q148</f>
        <v>0</v>
      </c>
      <c r="P149" s="17">
        <f>本体!R148</f>
        <v>0</v>
      </c>
      <c r="Q149" s="17">
        <f>本体!S148</f>
        <v>0</v>
      </c>
      <c r="R149" s="17">
        <f>本体!T148</f>
        <v>0</v>
      </c>
      <c r="S149" s="17">
        <f>本体!U148</f>
        <v>0</v>
      </c>
      <c r="T149" s="17">
        <f>本体!V148</f>
        <v>0</v>
      </c>
      <c r="U149" s="17">
        <f>本体!W148</f>
        <v>0</v>
      </c>
      <c r="V149" s="17">
        <f>本体!X148</f>
        <v>0</v>
      </c>
      <c r="W149" s="17">
        <f>本体!Y148</f>
        <v>0</v>
      </c>
      <c r="X149" s="17">
        <f>本体!Z148</f>
        <v>0</v>
      </c>
      <c r="Y149" s="17">
        <f>本体!AA148</f>
        <v>0</v>
      </c>
      <c r="Z149" s="17">
        <f>本体!AB148</f>
        <v>0</v>
      </c>
      <c r="AA149" s="17">
        <f>本体!AC148</f>
        <v>0</v>
      </c>
      <c r="AB149" s="17">
        <f>本体!AD148</f>
        <v>0</v>
      </c>
      <c r="AC149" s="17">
        <f>本体!AE148</f>
        <v>0</v>
      </c>
      <c r="AD149" s="17">
        <f>本体!AF148</f>
        <v>0</v>
      </c>
      <c r="AE149" s="17">
        <f>本体!AG148</f>
        <v>0</v>
      </c>
      <c r="AF149" s="17">
        <f>本体!AH148</f>
        <v>0</v>
      </c>
      <c r="AG149" s="17">
        <f>本体!AI148</f>
        <v>0</v>
      </c>
      <c r="AH149" s="17">
        <f>本体!AJ148</f>
        <v>0</v>
      </c>
      <c r="AI149" s="17">
        <f>本体!AK148</f>
        <v>0</v>
      </c>
      <c r="AJ149" s="17">
        <f>本体!AL148</f>
        <v>0</v>
      </c>
      <c r="AK149" s="17">
        <f>本体!AM148</f>
        <v>0</v>
      </c>
      <c r="AL149" s="17">
        <f>本体!AN148</f>
        <v>0</v>
      </c>
      <c r="AM149" s="17">
        <f>本体!AO148</f>
        <v>0</v>
      </c>
      <c r="AN149" s="17">
        <f>本体!AP148</f>
        <v>0</v>
      </c>
      <c r="AO149" s="17">
        <f>本体!AQ148</f>
        <v>0</v>
      </c>
      <c r="AP149" s="17">
        <f>本体!AR148</f>
        <v>0</v>
      </c>
      <c r="AQ149" s="17">
        <f>本体!AS148</f>
        <v>0</v>
      </c>
      <c r="AR149" s="17">
        <f>本体!AT148</f>
        <v>0</v>
      </c>
      <c r="AS149" s="17">
        <f>本体!AU148</f>
        <v>0</v>
      </c>
      <c r="AT149" s="17">
        <f>本体!AV148</f>
        <v>0</v>
      </c>
      <c r="AU149" s="17">
        <f>本体!AW148</f>
        <v>0</v>
      </c>
      <c r="AV149" s="17">
        <f>本体!AX148</f>
        <v>0</v>
      </c>
      <c r="AW149" s="17">
        <f>本体!AY148</f>
        <v>0</v>
      </c>
      <c r="AX149" s="17">
        <f>本体!AZ148</f>
        <v>0</v>
      </c>
      <c r="AY149" s="17">
        <f>本体!BA148</f>
        <v>0</v>
      </c>
      <c r="AZ149" s="17">
        <f>本体!BB148</f>
        <v>0</v>
      </c>
      <c r="BA149" s="17">
        <f>本体!BC148</f>
        <v>0</v>
      </c>
      <c r="BB149" s="17">
        <f>本体!BD148</f>
        <v>0</v>
      </c>
      <c r="BC149" s="17">
        <f>本体!BE148</f>
        <v>0</v>
      </c>
      <c r="BD149" s="17">
        <f>本体!BF148</f>
        <v>0</v>
      </c>
      <c r="BE149" s="17">
        <f>本体!BG148</f>
        <v>0</v>
      </c>
      <c r="BF149" s="17">
        <f>本体!BH148</f>
        <v>0</v>
      </c>
      <c r="BG149" s="17">
        <f>本体!BI148</f>
        <v>0</v>
      </c>
      <c r="BH149" s="17">
        <f>本体!BJ148</f>
        <v>0</v>
      </c>
      <c r="BI149" s="17">
        <f>本体!BK148</f>
        <v>0</v>
      </c>
      <c r="BJ149" s="17">
        <f>本体!BL148</f>
        <v>0</v>
      </c>
      <c r="BK149" s="17">
        <f>本体!BM148</f>
        <v>0</v>
      </c>
      <c r="BL149" s="17">
        <f>本体!BN148</f>
        <v>0</v>
      </c>
      <c r="BM149" s="17">
        <f>本体!CE148</f>
        <v>0</v>
      </c>
      <c r="BN149" s="17">
        <f>本体!CB148</f>
        <v>0</v>
      </c>
      <c r="BO149" s="17">
        <f>本体!CC148</f>
        <v>0</v>
      </c>
      <c r="BP149" s="17">
        <f>本体!CD148</f>
        <v>0</v>
      </c>
      <c r="BQ149" s="17">
        <f>本体!BT148</f>
        <v>0</v>
      </c>
      <c r="BR149" s="17">
        <f>本体!BU148</f>
        <v>0</v>
      </c>
      <c r="BS149" s="17">
        <f>本体!BV148</f>
        <v>0</v>
      </c>
      <c r="BT149" s="17">
        <f>本体!BW148</f>
        <v>0</v>
      </c>
      <c r="BU149" s="17">
        <f>本体!BZ148</f>
        <v>0</v>
      </c>
      <c r="BV149" s="17">
        <f>本体!BS148</f>
        <v>0</v>
      </c>
      <c r="BW149" s="17">
        <f>本体!BO148</f>
        <v>0</v>
      </c>
      <c r="BX149" s="17">
        <f>本体!BP148</f>
        <v>0</v>
      </c>
      <c r="BY149" s="17">
        <f>本体!BQ148</f>
        <v>0</v>
      </c>
      <c r="BZ149" s="17">
        <f>本体!BX148</f>
        <v>0</v>
      </c>
      <c r="CA149" s="17">
        <f>本体!BY148</f>
        <v>0</v>
      </c>
      <c r="CB149" s="17">
        <f>本体!BR148</f>
        <v>0</v>
      </c>
      <c r="CC149" s="17">
        <f>本体!CA148</f>
        <v>0</v>
      </c>
      <c r="CD149" s="17">
        <f>本体!CG148</f>
        <v>0</v>
      </c>
      <c r="CE149" s="17">
        <f>本体!CH148</f>
        <v>0</v>
      </c>
      <c r="CF149" s="30">
        <f>本体!CI148</f>
        <v>0</v>
      </c>
    </row>
    <row r="150" spans="2:84">
      <c r="B150" s="29">
        <f>本体!C149</f>
        <v>0</v>
      </c>
      <c r="C150" s="17">
        <f>本体!D149</f>
        <v>0</v>
      </c>
      <c r="D150" s="17">
        <f>本体!E149</f>
        <v>0</v>
      </c>
      <c r="E150" s="17">
        <f>本体!G149</f>
        <v>0</v>
      </c>
      <c r="F150" s="17">
        <f>本体!H149</f>
        <v>0</v>
      </c>
      <c r="G150" s="17">
        <f>本体!I149</f>
        <v>0</v>
      </c>
      <c r="H150" s="17">
        <f>本体!J149</f>
        <v>0</v>
      </c>
      <c r="I150" s="17">
        <f>本体!K149</f>
        <v>0</v>
      </c>
      <c r="J150" s="17">
        <f>本体!L149</f>
        <v>0</v>
      </c>
      <c r="K150" s="17">
        <f>本体!M149</f>
        <v>0</v>
      </c>
      <c r="L150" s="17">
        <f>本体!N149</f>
        <v>0</v>
      </c>
      <c r="M150" s="17">
        <f>本体!O149</f>
        <v>0</v>
      </c>
      <c r="N150" s="17">
        <f>本体!P149</f>
        <v>0</v>
      </c>
      <c r="O150" s="17">
        <f>本体!Q149</f>
        <v>0</v>
      </c>
      <c r="P150" s="17">
        <f>本体!R149</f>
        <v>0</v>
      </c>
      <c r="Q150" s="17">
        <f>本体!S149</f>
        <v>0</v>
      </c>
      <c r="R150" s="17">
        <f>本体!T149</f>
        <v>0</v>
      </c>
      <c r="S150" s="17">
        <f>本体!U149</f>
        <v>0</v>
      </c>
      <c r="T150" s="17">
        <f>本体!V149</f>
        <v>0</v>
      </c>
      <c r="U150" s="17">
        <f>本体!W149</f>
        <v>0</v>
      </c>
      <c r="V150" s="17">
        <f>本体!X149</f>
        <v>0</v>
      </c>
      <c r="W150" s="17">
        <f>本体!Y149</f>
        <v>0</v>
      </c>
      <c r="X150" s="17">
        <f>本体!Z149</f>
        <v>0</v>
      </c>
      <c r="Y150" s="17">
        <f>本体!AA149</f>
        <v>0</v>
      </c>
      <c r="Z150" s="17">
        <f>本体!AB149</f>
        <v>0</v>
      </c>
      <c r="AA150" s="17">
        <f>本体!AC149</f>
        <v>0</v>
      </c>
      <c r="AB150" s="17">
        <f>本体!AD149</f>
        <v>0</v>
      </c>
      <c r="AC150" s="17">
        <f>本体!AE149</f>
        <v>0</v>
      </c>
      <c r="AD150" s="17">
        <f>本体!AF149</f>
        <v>0</v>
      </c>
      <c r="AE150" s="17">
        <f>本体!AG149</f>
        <v>0</v>
      </c>
      <c r="AF150" s="17">
        <f>本体!AH149</f>
        <v>0</v>
      </c>
      <c r="AG150" s="17">
        <f>本体!AI149</f>
        <v>0</v>
      </c>
      <c r="AH150" s="17">
        <f>本体!AJ149</f>
        <v>0</v>
      </c>
      <c r="AI150" s="17">
        <f>本体!AK149</f>
        <v>0</v>
      </c>
      <c r="AJ150" s="17">
        <f>本体!AL149</f>
        <v>0</v>
      </c>
      <c r="AK150" s="17">
        <f>本体!AM149</f>
        <v>0</v>
      </c>
      <c r="AL150" s="17">
        <f>本体!AN149</f>
        <v>0</v>
      </c>
      <c r="AM150" s="17">
        <f>本体!AO149</f>
        <v>0</v>
      </c>
      <c r="AN150" s="17">
        <f>本体!AP149</f>
        <v>0</v>
      </c>
      <c r="AO150" s="17">
        <f>本体!AQ149</f>
        <v>0</v>
      </c>
      <c r="AP150" s="17">
        <f>本体!AR149</f>
        <v>0</v>
      </c>
      <c r="AQ150" s="17">
        <f>本体!AS149</f>
        <v>0</v>
      </c>
      <c r="AR150" s="17">
        <f>本体!AT149</f>
        <v>0</v>
      </c>
      <c r="AS150" s="17">
        <f>本体!AU149</f>
        <v>0</v>
      </c>
      <c r="AT150" s="17">
        <f>本体!AV149</f>
        <v>0</v>
      </c>
      <c r="AU150" s="17">
        <f>本体!AW149</f>
        <v>0</v>
      </c>
      <c r="AV150" s="17">
        <f>本体!AX149</f>
        <v>0</v>
      </c>
      <c r="AW150" s="17">
        <f>本体!AY149</f>
        <v>0</v>
      </c>
      <c r="AX150" s="17">
        <f>本体!AZ149</f>
        <v>0</v>
      </c>
      <c r="AY150" s="17">
        <f>本体!BA149</f>
        <v>0</v>
      </c>
      <c r="AZ150" s="17">
        <f>本体!BB149</f>
        <v>0</v>
      </c>
      <c r="BA150" s="17">
        <f>本体!BC149</f>
        <v>0</v>
      </c>
      <c r="BB150" s="17">
        <f>本体!BD149</f>
        <v>0</v>
      </c>
      <c r="BC150" s="17">
        <f>本体!BE149</f>
        <v>0</v>
      </c>
      <c r="BD150" s="17">
        <f>本体!BF149</f>
        <v>0</v>
      </c>
      <c r="BE150" s="17">
        <f>本体!BG149</f>
        <v>0</v>
      </c>
      <c r="BF150" s="17">
        <f>本体!BH149</f>
        <v>0</v>
      </c>
      <c r="BG150" s="17">
        <f>本体!BI149</f>
        <v>0</v>
      </c>
      <c r="BH150" s="17">
        <f>本体!BJ149</f>
        <v>0</v>
      </c>
      <c r="BI150" s="17">
        <f>本体!BK149</f>
        <v>0</v>
      </c>
      <c r="BJ150" s="17">
        <f>本体!BL149</f>
        <v>0</v>
      </c>
      <c r="BK150" s="17">
        <f>本体!BM149</f>
        <v>0</v>
      </c>
      <c r="BL150" s="17">
        <f>本体!BN149</f>
        <v>0</v>
      </c>
      <c r="BM150" s="17">
        <f>本体!CE149</f>
        <v>0</v>
      </c>
      <c r="BN150" s="17">
        <f>本体!CB149</f>
        <v>0</v>
      </c>
      <c r="BO150" s="17">
        <f>本体!CC149</f>
        <v>0</v>
      </c>
      <c r="BP150" s="17">
        <f>本体!CD149</f>
        <v>0</v>
      </c>
      <c r="BQ150" s="17">
        <f>本体!BT149</f>
        <v>0</v>
      </c>
      <c r="BR150" s="17">
        <f>本体!BU149</f>
        <v>0</v>
      </c>
      <c r="BS150" s="17">
        <f>本体!BV149</f>
        <v>0</v>
      </c>
      <c r="BT150" s="17">
        <f>本体!BW149</f>
        <v>0</v>
      </c>
      <c r="BU150" s="17">
        <f>本体!BZ149</f>
        <v>0</v>
      </c>
      <c r="BV150" s="17">
        <f>本体!BS149</f>
        <v>0</v>
      </c>
      <c r="BW150" s="17">
        <f>本体!BO149</f>
        <v>0</v>
      </c>
      <c r="BX150" s="17">
        <f>本体!BP149</f>
        <v>0</v>
      </c>
      <c r="BY150" s="17">
        <f>本体!BQ149</f>
        <v>0</v>
      </c>
      <c r="BZ150" s="17">
        <f>本体!BX149</f>
        <v>0</v>
      </c>
      <c r="CA150" s="17">
        <f>本体!BY149</f>
        <v>0</v>
      </c>
      <c r="CB150" s="17">
        <f>本体!BR149</f>
        <v>0</v>
      </c>
      <c r="CC150" s="17">
        <f>本体!CA149</f>
        <v>0</v>
      </c>
      <c r="CD150" s="17">
        <f>本体!CG149</f>
        <v>0</v>
      </c>
      <c r="CE150" s="17">
        <f>本体!CH149</f>
        <v>0</v>
      </c>
      <c r="CF150" s="30">
        <f>本体!CI149</f>
        <v>0</v>
      </c>
    </row>
    <row r="151" spans="2:84">
      <c r="B151" s="29">
        <f>本体!C150</f>
        <v>0</v>
      </c>
      <c r="C151" s="17">
        <f>本体!D150</f>
        <v>0</v>
      </c>
      <c r="D151" s="17">
        <f>本体!E150</f>
        <v>0</v>
      </c>
      <c r="E151" s="17">
        <f>本体!G150</f>
        <v>0</v>
      </c>
      <c r="F151" s="17">
        <f>本体!H150</f>
        <v>0</v>
      </c>
      <c r="G151" s="17">
        <f>本体!I150</f>
        <v>0</v>
      </c>
      <c r="H151" s="17">
        <f>本体!J150</f>
        <v>0</v>
      </c>
      <c r="I151" s="17">
        <f>本体!K150</f>
        <v>0</v>
      </c>
      <c r="J151" s="17">
        <f>本体!L150</f>
        <v>0</v>
      </c>
      <c r="K151" s="17">
        <f>本体!M150</f>
        <v>0</v>
      </c>
      <c r="L151" s="17">
        <f>本体!N150</f>
        <v>0</v>
      </c>
      <c r="M151" s="17">
        <f>本体!O150</f>
        <v>0</v>
      </c>
      <c r="N151" s="17">
        <f>本体!P150</f>
        <v>0</v>
      </c>
      <c r="O151" s="17">
        <f>本体!Q150</f>
        <v>0</v>
      </c>
      <c r="P151" s="17">
        <f>本体!R150</f>
        <v>0</v>
      </c>
      <c r="Q151" s="17">
        <f>本体!S150</f>
        <v>0</v>
      </c>
      <c r="R151" s="17">
        <f>本体!T150</f>
        <v>0</v>
      </c>
      <c r="S151" s="17">
        <f>本体!U150</f>
        <v>0</v>
      </c>
      <c r="T151" s="17">
        <f>本体!V150</f>
        <v>0</v>
      </c>
      <c r="U151" s="17">
        <f>本体!W150</f>
        <v>0</v>
      </c>
      <c r="V151" s="17">
        <f>本体!X150</f>
        <v>0</v>
      </c>
      <c r="W151" s="17">
        <f>本体!Y150</f>
        <v>0</v>
      </c>
      <c r="X151" s="17">
        <f>本体!Z150</f>
        <v>0</v>
      </c>
      <c r="Y151" s="17">
        <f>本体!AA150</f>
        <v>0</v>
      </c>
      <c r="Z151" s="17">
        <f>本体!AB150</f>
        <v>0</v>
      </c>
      <c r="AA151" s="17">
        <f>本体!AC150</f>
        <v>0</v>
      </c>
      <c r="AB151" s="17">
        <f>本体!AD150</f>
        <v>0</v>
      </c>
      <c r="AC151" s="17">
        <f>本体!AE150</f>
        <v>0</v>
      </c>
      <c r="AD151" s="17">
        <f>本体!AF150</f>
        <v>0</v>
      </c>
      <c r="AE151" s="17">
        <f>本体!AG150</f>
        <v>0</v>
      </c>
      <c r="AF151" s="17">
        <f>本体!AH150</f>
        <v>0</v>
      </c>
      <c r="AG151" s="17">
        <f>本体!AI150</f>
        <v>0</v>
      </c>
      <c r="AH151" s="17">
        <f>本体!AJ150</f>
        <v>0</v>
      </c>
      <c r="AI151" s="17">
        <f>本体!AK150</f>
        <v>0</v>
      </c>
      <c r="AJ151" s="17">
        <f>本体!AL150</f>
        <v>0</v>
      </c>
      <c r="AK151" s="17">
        <f>本体!AM150</f>
        <v>0</v>
      </c>
      <c r="AL151" s="17">
        <f>本体!AN150</f>
        <v>0</v>
      </c>
      <c r="AM151" s="17">
        <f>本体!AO150</f>
        <v>0</v>
      </c>
      <c r="AN151" s="17">
        <f>本体!AP150</f>
        <v>0</v>
      </c>
      <c r="AO151" s="17">
        <f>本体!AQ150</f>
        <v>0</v>
      </c>
      <c r="AP151" s="17">
        <f>本体!AR150</f>
        <v>0</v>
      </c>
      <c r="AQ151" s="17">
        <f>本体!AS150</f>
        <v>0</v>
      </c>
      <c r="AR151" s="17">
        <f>本体!AT150</f>
        <v>0</v>
      </c>
      <c r="AS151" s="17">
        <f>本体!AU150</f>
        <v>0</v>
      </c>
      <c r="AT151" s="17">
        <f>本体!AV150</f>
        <v>0</v>
      </c>
      <c r="AU151" s="17">
        <f>本体!AW150</f>
        <v>0</v>
      </c>
      <c r="AV151" s="17">
        <f>本体!AX150</f>
        <v>0</v>
      </c>
      <c r="AW151" s="17">
        <f>本体!AY150</f>
        <v>0</v>
      </c>
      <c r="AX151" s="17">
        <f>本体!AZ150</f>
        <v>0</v>
      </c>
      <c r="AY151" s="17">
        <f>本体!BA150</f>
        <v>0</v>
      </c>
      <c r="AZ151" s="17">
        <f>本体!BB150</f>
        <v>0</v>
      </c>
      <c r="BA151" s="17">
        <f>本体!BC150</f>
        <v>0</v>
      </c>
      <c r="BB151" s="17">
        <f>本体!BD150</f>
        <v>0</v>
      </c>
      <c r="BC151" s="17">
        <f>本体!BE150</f>
        <v>0</v>
      </c>
      <c r="BD151" s="17">
        <f>本体!BF150</f>
        <v>0</v>
      </c>
      <c r="BE151" s="17">
        <f>本体!BG150</f>
        <v>0</v>
      </c>
      <c r="BF151" s="17">
        <f>本体!BH150</f>
        <v>0</v>
      </c>
      <c r="BG151" s="17">
        <f>本体!BI150</f>
        <v>0</v>
      </c>
      <c r="BH151" s="17">
        <f>本体!BJ150</f>
        <v>0</v>
      </c>
      <c r="BI151" s="17">
        <f>本体!BK150</f>
        <v>0</v>
      </c>
      <c r="BJ151" s="17">
        <f>本体!BL150</f>
        <v>0</v>
      </c>
      <c r="BK151" s="17">
        <f>本体!BM150</f>
        <v>0</v>
      </c>
      <c r="BL151" s="17">
        <f>本体!BN150</f>
        <v>0</v>
      </c>
      <c r="BM151" s="17">
        <f>本体!CE150</f>
        <v>0</v>
      </c>
      <c r="BN151" s="17">
        <f>本体!CB150</f>
        <v>0</v>
      </c>
      <c r="BO151" s="17">
        <f>本体!CC150</f>
        <v>0</v>
      </c>
      <c r="BP151" s="17">
        <f>本体!CD150</f>
        <v>0</v>
      </c>
      <c r="BQ151" s="17">
        <f>本体!BT150</f>
        <v>0</v>
      </c>
      <c r="BR151" s="17">
        <f>本体!BU150</f>
        <v>0</v>
      </c>
      <c r="BS151" s="17">
        <f>本体!BV150</f>
        <v>0</v>
      </c>
      <c r="BT151" s="17">
        <f>本体!BW150</f>
        <v>0</v>
      </c>
      <c r="BU151" s="17">
        <f>本体!BZ150</f>
        <v>0</v>
      </c>
      <c r="BV151" s="17">
        <f>本体!BS150</f>
        <v>0</v>
      </c>
      <c r="BW151" s="17">
        <f>本体!BO150</f>
        <v>0</v>
      </c>
      <c r="BX151" s="17">
        <f>本体!BP150</f>
        <v>0</v>
      </c>
      <c r="BY151" s="17">
        <f>本体!BQ150</f>
        <v>0</v>
      </c>
      <c r="BZ151" s="17">
        <f>本体!BX150</f>
        <v>0</v>
      </c>
      <c r="CA151" s="17">
        <f>本体!BY150</f>
        <v>0</v>
      </c>
      <c r="CB151" s="17">
        <f>本体!BR150</f>
        <v>0</v>
      </c>
      <c r="CC151" s="17">
        <f>本体!CA150</f>
        <v>0</v>
      </c>
      <c r="CD151" s="17">
        <f>本体!CG150</f>
        <v>0</v>
      </c>
      <c r="CE151" s="17">
        <f>本体!CH150</f>
        <v>0</v>
      </c>
      <c r="CF151" s="30">
        <f>本体!CI150</f>
        <v>0</v>
      </c>
    </row>
    <row r="152" spans="2:84">
      <c r="B152" s="29">
        <f>本体!C151</f>
        <v>0</v>
      </c>
      <c r="C152" s="17">
        <f>本体!D151</f>
        <v>0</v>
      </c>
      <c r="D152" s="17">
        <f>本体!E151</f>
        <v>0</v>
      </c>
      <c r="E152" s="17">
        <f>本体!G151</f>
        <v>0</v>
      </c>
      <c r="F152" s="17">
        <f>本体!H151</f>
        <v>0</v>
      </c>
      <c r="G152" s="17">
        <f>本体!I151</f>
        <v>0</v>
      </c>
      <c r="H152" s="17">
        <f>本体!J151</f>
        <v>0</v>
      </c>
      <c r="I152" s="17">
        <f>本体!K151</f>
        <v>0</v>
      </c>
      <c r="J152" s="17">
        <f>本体!L151</f>
        <v>0</v>
      </c>
      <c r="K152" s="17">
        <f>本体!M151</f>
        <v>0</v>
      </c>
      <c r="L152" s="17">
        <f>本体!N151</f>
        <v>0</v>
      </c>
      <c r="M152" s="17">
        <f>本体!O151</f>
        <v>0</v>
      </c>
      <c r="N152" s="17">
        <f>本体!P151</f>
        <v>0</v>
      </c>
      <c r="O152" s="17">
        <f>本体!Q151</f>
        <v>0</v>
      </c>
      <c r="P152" s="17">
        <f>本体!R151</f>
        <v>0</v>
      </c>
      <c r="Q152" s="17">
        <f>本体!S151</f>
        <v>0</v>
      </c>
      <c r="R152" s="17">
        <f>本体!T151</f>
        <v>0</v>
      </c>
      <c r="S152" s="17">
        <f>本体!U151</f>
        <v>0</v>
      </c>
      <c r="T152" s="17">
        <f>本体!V151</f>
        <v>0</v>
      </c>
      <c r="U152" s="17">
        <f>本体!W151</f>
        <v>0</v>
      </c>
      <c r="V152" s="17">
        <f>本体!X151</f>
        <v>0</v>
      </c>
      <c r="W152" s="17">
        <f>本体!Y151</f>
        <v>0</v>
      </c>
      <c r="X152" s="17">
        <f>本体!Z151</f>
        <v>0</v>
      </c>
      <c r="Y152" s="17">
        <f>本体!AA151</f>
        <v>0</v>
      </c>
      <c r="Z152" s="17">
        <f>本体!AB151</f>
        <v>0</v>
      </c>
      <c r="AA152" s="17">
        <f>本体!AC151</f>
        <v>0</v>
      </c>
      <c r="AB152" s="17">
        <f>本体!AD151</f>
        <v>0</v>
      </c>
      <c r="AC152" s="17">
        <f>本体!AE151</f>
        <v>0</v>
      </c>
      <c r="AD152" s="17">
        <f>本体!AF151</f>
        <v>0</v>
      </c>
      <c r="AE152" s="17">
        <f>本体!AG151</f>
        <v>0</v>
      </c>
      <c r="AF152" s="17">
        <f>本体!AH151</f>
        <v>0</v>
      </c>
      <c r="AG152" s="17">
        <f>本体!AI151</f>
        <v>0</v>
      </c>
      <c r="AH152" s="17">
        <f>本体!AJ151</f>
        <v>0</v>
      </c>
      <c r="AI152" s="17">
        <f>本体!AK151</f>
        <v>0</v>
      </c>
      <c r="AJ152" s="17">
        <f>本体!AL151</f>
        <v>0</v>
      </c>
      <c r="AK152" s="17">
        <f>本体!AM151</f>
        <v>0</v>
      </c>
      <c r="AL152" s="17">
        <f>本体!AN151</f>
        <v>0</v>
      </c>
      <c r="AM152" s="17">
        <f>本体!AO151</f>
        <v>0</v>
      </c>
      <c r="AN152" s="17">
        <f>本体!AP151</f>
        <v>0</v>
      </c>
      <c r="AO152" s="17">
        <f>本体!AQ151</f>
        <v>0</v>
      </c>
      <c r="AP152" s="17">
        <f>本体!AR151</f>
        <v>0</v>
      </c>
      <c r="AQ152" s="17">
        <f>本体!AS151</f>
        <v>0</v>
      </c>
      <c r="AR152" s="17">
        <f>本体!AT151</f>
        <v>0</v>
      </c>
      <c r="AS152" s="17">
        <f>本体!AU151</f>
        <v>0</v>
      </c>
      <c r="AT152" s="17">
        <f>本体!AV151</f>
        <v>0</v>
      </c>
      <c r="AU152" s="17">
        <f>本体!AW151</f>
        <v>0</v>
      </c>
      <c r="AV152" s="17">
        <f>本体!AX151</f>
        <v>0</v>
      </c>
      <c r="AW152" s="17">
        <f>本体!AY151</f>
        <v>0</v>
      </c>
      <c r="AX152" s="17">
        <f>本体!AZ151</f>
        <v>0</v>
      </c>
      <c r="AY152" s="17">
        <f>本体!BA151</f>
        <v>0</v>
      </c>
      <c r="AZ152" s="17">
        <f>本体!BB151</f>
        <v>0</v>
      </c>
      <c r="BA152" s="17">
        <f>本体!BC151</f>
        <v>0</v>
      </c>
      <c r="BB152" s="17">
        <f>本体!BD151</f>
        <v>0</v>
      </c>
      <c r="BC152" s="17">
        <f>本体!BE151</f>
        <v>0</v>
      </c>
      <c r="BD152" s="17">
        <f>本体!BF151</f>
        <v>0</v>
      </c>
      <c r="BE152" s="17">
        <f>本体!BG151</f>
        <v>0</v>
      </c>
      <c r="BF152" s="17">
        <f>本体!BH151</f>
        <v>0</v>
      </c>
      <c r="BG152" s="17">
        <f>本体!BI151</f>
        <v>0</v>
      </c>
      <c r="BH152" s="17">
        <f>本体!BJ151</f>
        <v>0</v>
      </c>
      <c r="BI152" s="17">
        <f>本体!BK151</f>
        <v>0</v>
      </c>
      <c r="BJ152" s="17">
        <f>本体!BL151</f>
        <v>0</v>
      </c>
      <c r="BK152" s="17">
        <f>本体!BM151</f>
        <v>0</v>
      </c>
      <c r="BL152" s="17">
        <f>本体!BN151</f>
        <v>0</v>
      </c>
      <c r="BM152" s="17">
        <f>本体!CE151</f>
        <v>0</v>
      </c>
      <c r="BN152" s="17">
        <f>本体!CB151</f>
        <v>0</v>
      </c>
      <c r="BO152" s="17">
        <f>本体!CC151</f>
        <v>0</v>
      </c>
      <c r="BP152" s="17">
        <f>本体!CD151</f>
        <v>0</v>
      </c>
      <c r="BQ152" s="17">
        <f>本体!BT151</f>
        <v>0</v>
      </c>
      <c r="BR152" s="17">
        <f>本体!BU151</f>
        <v>0</v>
      </c>
      <c r="BS152" s="17">
        <f>本体!BV151</f>
        <v>0</v>
      </c>
      <c r="BT152" s="17">
        <f>本体!BW151</f>
        <v>0</v>
      </c>
      <c r="BU152" s="17">
        <f>本体!BZ151</f>
        <v>0</v>
      </c>
      <c r="BV152" s="17">
        <f>本体!BS151</f>
        <v>0</v>
      </c>
      <c r="BW152" s="17">
        <f>本体!BO151</f>
        <v>0</v>
      </c>
      <c r="BX152" s="17">
        <f>本体!BP151</f>
        <v>0</v>
      </c>
      <c r="BY152" s="17">
        <f>本体!BQ151</f>
        <v>0</v>
      </c>
      <c r="BZ152" s="17">
        <f>本体!BX151</f>
        <v>0</v>
      </c>
      <c r="CA152" s="17">
        <f>本体!BY151</f>
        <v>0</v>
      </c>
      <c r="CB152" s="17">
        <f>本体!BR151</f>
        <v>0</v>
      </c>
      <c r="CC152" s="17">
        <f>本体!CA151</f>
        <v>0</v>
      </c>
      <c r="CD152" s="17">
        <f>本体!CG151</f>
        <v>0</v>
      </c>
      <c r="CE152" s="17">
        <f>本体!CH151</f>
        <v>0</v>
      </c>
      <c r="CF152" s="30">
        <f>本体!CI151</f>
        <v>0</v>
      </c>
    </row>
    <row r="153" spans="2:84">
      <c r="B153" s="29">
        <f>本体!C152</f>
        <v>0</v>
      </c>
      <c r="C153" s="17">
        <f>本体!D152</f>
        <v>0</v>
      </c>
      <c r="D153" s="17">
        <f>本体!E152</f>
        <v>0</v>
      </c>
      <c r="E153" s="17">
        <f>本体!G152</f>
        <v>0</v>
      </c>
      <c r="F153" s="17">
        <f>本体!H152</f>
        <v>0</v>
      </c>
      <c r="G153" s="17">
        <f>本体!I152</f>
        <v>0</v>
      </c>
      <c r="H153" s="17">
        <f>本体!J152</f>
        <v>0</v>
      </c>
      <c r="I153" s="17">
        <f>本体!K152</f>
        <v>0</v>
      </c>
      <c r="J153" s="17">
        <f>本体!L152</f>
        <v>0</v>
      </c>
      <c r="K153" s="17">
        <f>本体!M152</f>
        <v>0</v>
      </c>
      <c r="L153" s="17">
        <f>本体!N152</f>
        <v>0</v>
      </c>
      <c r="M153" s="17">
        <f>本体!O152</f>
        <v>0</v>
      </c>
      <c r="N153" s="17">
        <f>本体!P152</f>
        <v>0</v>
      </c>
      <c r="O153" s="17">
        <f>本体!Q152</f>
        <v>0</v>
      </c>
      <c r="P153" s="17">
        <f>本体!R152</f>
        <v>0</v>
      </c>
      <c r="Q153" s="17">
        <f>本体!S152</f>
        <v>0</v>
      </c>
      <c r="R153" s="17">
        <f>本体!T152</f>
        <v>0</v>
      </c>
      <c r="S153" s="17">
        <f>本体!U152</f>
        <v>0</v>
      </c>
      <c r="T153" s="17">
        <f>本体!V152</f>
        <v>0</v>
      </c>
      <c r="U153" s="17">
        <f>本体!W152</f>
        <v>0</v>
      </c>
      <c r="V153" s="17">
        <f>本体!X152</f>
        <v>0</v>
      </c>
      <c r="W153" s="17">
        <f>本体!Y152</f>
        <v>0</v>
      </c>
      <c r="X153" s="17">
        <f>本体!Z152</f>
        <v>0</v>
      </c>
      <c r="Y153" s="17">
        <f>本体!AA152</f>
        <v>0</v>
      </c>
      <c r="Z153" s="17">
        <f>本体!AB152</f>
        <v>0</v>
      </c>
      <c r="AA153" s="17">
        <f>本体!AC152</f>
        <v>0</v>
      </c>
      <c r="AB153" s="17">
        <f>本体!AD152</f>
        <v>0</v>
      </c>
      <c r="AC153" s="17">
        <f>本体!AE152</f>
        <v>0</v>
      </c>
      <c r="AD153" s="17">
        <f>本体!AF152</f>
        <v>0</v>
      </c>
      <c r="AE153" s="17">
        <f>本体!AG152</f>
        <v>0</v>
      </c>
      <c r="AF153" s="17">
        <f>本体!AH152</f>
        <v>0</v>
      </c>
      <c r="AG153" s="17">
        <f>本体!AI152</f>
        <v>0</v>
      </c>
      <c r="AH153" s="17">
        <f>本体!AJ152</f>
        <v>0</v>
      </c>
      <c r="AI153" s="17">
        <f>本体!AK152</f>
        <v>0</v>
      </c>
      <c r="AJ153" s="17">
        <f>本体!AL152</f>
        <v>0</v>
      </c>
      <c r="AK153" s="17">
        <f>本体!AM152</f>
        <v>0</v>
      </c>
      <c r="AL153" s="17">
        <f>本体!AN152</f>
        <v>0</v>
      </c>
      <c r="AM153" s="17">
        <f>本体!AO152</f>
        <v>0</v>
      </c>
      <c r="AN153" s="17">
        <f>本体!AP152</f>
        <v>0</v>
      </c>
      <c r="AO153" s="17">
        <f>本体!AQ152</f>
        <v>0</v>
      </c>
      <c r="AP153" s="17">
        <f>本体!AR152</f>
        <v>0</v>
      </c>
      <c r="AQ153" s="17">
        <f>本体!AS152</f>
        <v>0</v>
      </c>
      <c r="AR153" s="17">
        <f>本体!AT152</f>
        <v>0</v>
      </c>
      <c r="AS153" s="17">
        <f>本体!AU152</f>
        <v>0</v>
      </c>
      <c r="AT153" s="17">
        <f>本体!AV152</f>
        <v>0</v>
      </c>
      <c r="AU153" s="17">
        <f>本体!AW152</f>
        <v>0</v>
      </c>
      <c r="AV153" s="17">
        <f>本体!AX152</f>
        <v>0</v>
      </c>
      <c r="AW153" s="17">
        <f>本体!AY152</f>
        <v>0</v>
      </c>
      <c r="AX153" s="17">
        <f>本体!AZ152</f>
        <v>0</v>
      </c>
      <c r="AY153" s="17">
        <f>本体!BA152</f>
        <v>0</v>
      </c>
      <c r="AZ153" s="17">
        <f>本体!BB152</f>
        <v>0</v>
      </c>
      <c r="BA153" s="17">
        <f>本体!BC152</f>
        <v>0</v>
      </c>
      <c r="BB153" s="17">
        <f>本体!BD152</f>
        <v>0</v>
      </c>
      <c r="BC153" s="17">
        <f>本体!BE152</f>
        <v>0</v>
      </c>
      <c r="BD153" s="17">
        <f>本体!BF152</f>
        <v>0</v>
      </c>
      <c r="BE153" s="17">
        <f>本体!BG152</f>
        <v>0</v>
      </c>
      <c r="BF153" s="17">
        <f>本体!BH152</f>
        <v>0</v>
      </c>
      <c r="BG153" s="17">
        <f>本体!BI152</f>
        <v>0</v>
      </c>
      <c r="BH153" s="17">
        <f>本体!BJ152</f>
        <v>0</v>
      </c>
      <c r="BI153" s="17">
        <f>本体!BK152</f>
        <v>0</v>
      </c>
      <c r="BJ153" s="17">
        <f>本体!BL152</f>
        <v>0</v>
      </c>
      <c r="BK153" s="17">
        <f>本体!BM152</f>
        <v>0</v>
      </c>
      <c r="BL153" s="17">
        <f>本体!BN152</f>
        <v>0</v>
      </c>
      <c r="BM153" s="17">
        <f>本体!CE152</f>
        <v>0</v>
      </c>
      <c r="BN153" s="17">
        <f>本体!CB152</f>
        <v>0</v>
      </c>
      <c r="BO153" s="17">
        <f>本体!CC152</f>
        <v>0</v>
      </c>
      <c r="BP153" s="17">
        <f>本体!CD152</f>
        <v>0</v>
      </c>
      <c r="BQ153" s="17">
        <f>本体!BT152</f>
        <v>0</v>
      </c>
      <c r="BR153" s="17">
        <f>本体!BU152</f>
        <v>0</v>
      </c>
      <c r="BS153" s="17">
        <f>本体!BV152</f>
        <v>0</v>
      </c>
      <c r="BT153" s="17">
        <f>本体!BW152</f>
        <v>0</v>
      </c>
      <c r="BU153" s="17">
        <f>本体!BZ152</f>
        <v>0</v>
      </c>
      <c r="BV153" s="17">
        <f>本体!BS152</f>
        <v>0</v>
      </c>
      <c r="BW153" s="17">
        <f>本体!BO152</f>
        <v>0</v>
      </c>
      <c r="BX153" s="17">
        <f>本体!BP152</f>
        <v>0</v>
      </c>
      <c r="BY153" s="17">
        <f>本体!BQ152</f>
        <v>0</v>
      </c>
      <c r="BZ153" s="17">
        <f>本体!BX152</f>
        <v>0</v>
      </c>
      <c r="CA153" s="17">
        <f>本体!BY152</f>
        <v>0</v>
      </c>
      <c r="CB153" s="17">
        <f>本体!BR152</f>
        <v>0</v>
      </c>
      <c r="CC153" s="17">
        <f>本体!CA152</f>
        <v>0</v>
      </c>
      <c r="CD153" s="17">
        <f>本体!CG152</f>
        <v>0</v>
      </c>
      <c r="CE153" s="17">
        <f>本体!CH152</f>
        <v>0</v>
      </c>
      <c r="CF153" s="30">
        <f>本体!CI152</f>
        <v>0</v>
      </c>
    </row>
    <row r="154" spans="2:84">
      <c r="B154" s="29">
        <f>本体!C153</f>
        <v>0</v>
      </c>
      <c r="C154" s="17">
        <f>本体!D153</f>
        <v>0</v>
      </c>
      <c r="D154" s="17">
        <f>本体!E153</f>
        <v>0</v>
      </c>
      <c r="E154" s="17">
        <f>本体!G153</f>
        <v>0</v>
      </c>
      <c r="F154" s="17">
        <f>本体!H153</f>
        <v>0</v>
      </c>
      <c r="G154" s="17">
        <f>本体!I153</f>
        <v>0</v>
      </c>
      <c r="H154" s="17">
        <f>本体!J153</f>
        <v>0</v>
      </c>
      <c r="I154" s="17">
        <f>本体!K153</f>
        <v>0</v>
      </c>
      <c r="J154" s="17">
        <f>本体!L153</f>
        <v>0</v>
      </c>
      <c r="K154" s="17">
        <f>本体!M153</f>
        <v>0</v>
      </c>
      <c r="L154" s="17">
        <f>本体!N153</f>
        <v>0</v>
      </c>
      <c r="M154" s="17">
        <f>本体!O153</f>
        <v>0</v>
      </c>
      <c r="N154" s="17">
        <f>本体!P153</f>
        <v>0</v>
      </c>
      <c r="O154" s="17">
        <f>本体!Q153</f>
        <v>0</v>
      </c>
      <c r="P154" s="17">
        <f>本体!R153</f>
        <v>0</v>
      </c>
      <c r="Q154" s="17">
        <f>本体!S153</f>
        <v>0</v>
      </c>
      <c r="R154" s="17">
        <f>本体!T153</f>
        <v>0</v>
      </c>
      <c r="S154" s="17">
        <f>本体!U153</f>
        <v>0</v>
      </c>
      <c r="T154" s="17">
        <f>本体!V153</f>
        <v>0</v>
      </c>
      <c r="U154" s="17">
        <f>本体!W153</f>
        <v>0</v>
      </c>
      <c r="V154" s="17">
        <f>本体!X153</f>
        <v>0</v>
      </c>
      <c r="W154" s="17">
        <f>本体!Y153</f>
        <v>0</v>
      </c>
      <c r="X154" s="17">
        <f>本体!Z153</f>
        <v>0</v>
      </c>
      <c r="Y154" s="17">
        <f>本体!AA153</f>
        <v>0</v>
      </c>
      <c r="Z154" s="17">
        <f>本体!AB153</f>
        <v>0</v>
      </c>
      <c r="AA154" s="17">
        <f>本体!AC153</f>
        <v>0</v>
      </c>
      <c r="AB154" s="17">
        <f>本体!AD153</f>
        <v>0</v>
      </c>
      <c r="AC154" s="17">
        <f>本体!AE153</f>
        <v>0</v>
      </c>
      <c r="AD154" s="17">
        <f>本体!AF153</f>
        <v>0</v>
      </c>
      <c r="AE154" s="17">
        <f>本体!AG153</f>
        <v>0</v>
      </c>
      <c r="AF154" s="17">
        <f>本体!AH153</f>
        <v>0</v>
      </c>
      <c r="AG154" s="17">
        <f>本体!AI153</f>
        <v>0</v>
      </c>
      <c r="AH154" s="17">
        <f>本体!AJ153</f>
        <v>0</v>
      </c>
      <c r="AI154" s="17">
        <f>本体!AK153</f>
        <v>0</v>
      </c>
      <c r="AJ154" s="17">
        <f>本体!AL153</f>
        <v>0</v>
      </c>
      <c r="AK154" s="17">
        <f>本体!AM153</f>
        <v>0</v>
      </c>
      <c r="AL154" s="17">
        <f>本体!AN153</f>
        <v>0</v>
      </c>
      <c r="AM154" s="17">
        <f>本体!AO153</f>
        <v>0</v>
      </c>
      <c r="AN154" s="17">
        <f>本体!AP153</f>
        <v>0</v>
      </c>
      <c r="AO154" s="17">
        <f>本体!AQ153</f>
        <v>0</v>
      </c>
      <c r="AP154" s="17">
        <f>本体!AR153</f>
        <v>0</v>
      </c>
      <c r="AQ154" s="17">
        <f>本体!AS153</f>
        <v>0</v>
      </c>
      <c r="AR154" s="17">
        <f>本体!AT153</f>
        <v>0</v>
      </c>
      <c r="AS154" s="17">
        <f>本体!AU153</f>
        <v>0</v>
      </c>
      <c r="AT154" s="17">
        <f>本体!AV153</f>
        <v>0</v>
      </c>
      <c r="AU154" s="17">
        <f>本体!AW153</f>
        <v>0</v>
      </c>
      <c r="AV154" s="17">
        <f>本体!AX153</f>
        <v>0</v>
      </c>
      <c r="AW154" s="17">
        <f>本体!AY153</f>
        <v>0</v>
      </c>
      <c r="AX154" s="17">
        <f>本体!AZ153</f>
        <v>0</v>
      </c>
      <c r="AY154" s="17">
        <f>本体!BA153</f>
        <v>0</v>
      </c>
      <c r="AZ154" s="17">
        <f>本体!BB153</f>
        <v>0</v>
      </c>
      <c r="BA154" s="17">
        <f>本体!BC153</f>
        <v>0</v>
      </c>
      <c r="BB154" s="17">
        <f>本体!BD153</f>
        <v>0</v>
      </c>
      <c r="BC154" s="17">
        <f>本体!BE153</f>
        <v>0</v>
      </c>
      <c r="BD154" s="17">
        <f>本体!BF153</f>
        <v>0</v>
      </c>
      <c r="BE154" s="17">
        <f>本体!BG153</f>
        <v>0</v>
      </c>
      <c r="BF154" s="17">
        <f>本体!BH153</f>
        <v>0</v>
      </c>
      <c r="BG154" s="17">
        <f>本体!BI153</f>
        <v>0</v>
      </c>
      <c r="BH154" s="17">
        <f>本体!BJ153</f>
        <v>0</v>
      </c>
      <c r="BI154" s="17">
        <f>本体!BK153</f>
        <v>0</v>
      </c>
      <c r="BJ154" s="17">
        <f>本体!BL153</f>
        <v>0</v>
      </c>
      <c r="BK154" s="17">
        <f>本体!BM153</f>
        <v>0</v>
      </c>
      <c r="BL154" s="17">
        <f>本体!BN153</f>
        <v>0</v>
      </c>
      <c r="BM154" s="17">
        <f>本体!CE153</f>
        <v>0</v>
      </c>
      <c r="BN154" s="17">
        <f>本体!CB153</f>
        <v>0</v>
      </c>
      <c r="BO154" s="17">
        <f>本体!CC153</f>
        <v>0</v>
      </c>
      <c r="BP154" s="17">
        <f>本体!CD153</f>
        <v>0</v>
      </c>
      <c r="BQ154" s="17">
        <f>本体!BT153</f>
        <v>0</v>
      </c>
      <c r="BR154" s="17">
        <f>本体!BU153</f>
        <v>0</v>
      </c>
      <c r="BS154" s="17">
        <f>本体!BV153</f>
        <v>0</v>
      </c>
      <c r="BT154" s="17">
        <f>本体!BW153</f>
        <v>0</v>
      </c>
      <c r="BU154" s="17">
        <f>本体!BZ153</f>
        <v>0</v>
      </c>
      <c r="BV154" s="17">
        <f>本体!BS153</f>
        <v>0</v>
      </c>
      <c r="BW154" s="17">
        <f>本体!BO153</f>
        <v>0</v>
      </c>
      <c r="BX154" s="17">
        <f>本体!BP153</f>
        <v>0</v>
      </c>
      <c r="BY154" s="17">
        <f>本体!BQ153</f>
        <v>0</v>
      </c>
      <c r="BZ154" s="17">
        <f>本体!BX153</f>
        <v>0</v>
      </c>
      <c r="CA154" s="17">
        <f>本体!BY153</f>
        <v>0</v>
      </c>
      <c r="CB154" s="17">
        <f>本体!BR153</f>
        <v>0</v>
      </c>
      <c r="CC154" s="17">
        <f>本体!CA153</f>
        <v>0</v>
      </c>
      <c r="CD154" s="17">
        <f>本体!CG153</f>
        <v>0</v>
      </c>
      <c r="CE154" s="17">
        <f>本体!CH153</f>
        <v>0</v>
      </c>
      <c r="CF154" s="30">
        <f>本体!CI153</f>
        <v>0</v>
      </c>
    </row>
    <row r="155" spans="2:84">
      <c r="B155" s="29">
        <f>本体!C154</f>
        <v>0</v>
      </c>
      <c r="C155" s="17">
        <f>本体!D154</f>
        <v>0</v>
      </c>
      <c r="D155" s="17">
        <f>本体!E154</f>
        <v>0</v>
      </c>
      <c r="E155" s="17">
        <f>本体!G154</f>
        <v>0</v>
      </c>
      <c r="F155" s="17">
        <f>本体!H154</f>
        <v>0</v>
      </c>
      <c r="G155" s="17">
        <f>本体!I154</f>
        <v>0</v>
      </c>
      <c r="H155" s="17">
        <f>本体!J154</f>
        <v>0</v>
      </c>
      <c r="I155" s="17">
        <f>本体!K154</f>
        <v>0</v>
      </c>
      <c r="J155" s="17">
        <f>本体!L154</f>
        <v>0</v>
      </c>
      <c r="K155" s="17">
        <f>本体!M154</f>
        <v>0</v>
      </c>
      <c r="L155" s="17">
        <f>本体!N154</f>
        <v>0</v>
      </c>
      <c r="M155" s="17">
        <f>本体!O154</f>
        <v>0</v>
      </c>
      <c r="N155" s="17">
        <f>本体!P154</f>
        <v>0</v>
      </c>
      <c r="O155" s="17">
        <f>本体!Q154</f>
        <v>0</v>
      </c>
      <c r="P155" s="17">
        <f>本体!R154</f>
        <v>0</v>
      </c>
      <c r="Q155" s="17">
        <f>本体!S154</f>
        <v>0</v>
      </c>
      <c r="R155" s="17">
        <f>本体!T154</f>
        <v>0</v>
      </c>
      <c r="S155" s="17">
        <f>本体!U154</f>
        <v>0</v>
      </c>
      <c r="T155" s="17">
        <f>本体!V154</f>
        <v>0</v>
      </c>
      <c r="U155" s="17">
        <f>本体!W154</f>
        <v>0</v>
      </c>
      <c r="V155" s="17">
        <f>本体!X154</f>
        <v>0</v>
      </c>
      <c r="W155" s="17">
        <f>本体!Y154</f>
        <v>0</v>
      </c>
      <c r="X155" s="17">
        <f>本体!Z154</f>
        <v>0</v>
      </c>
      <c r="Y155" s="17">
        <f>本体!AA154</f>
        <v>0</v>
      </c>
      <c r="Z155" s="17">
        <f>本体!AB154</f>
        <v>0</v>
      </c>
      <c r="AA155" s="17">
        <f>本体!AC154</f>
        <v>0</v>
      </c>
      <c r="AB155" s="17">
        <f>本体!AD154</f>
        <v>0</v>
      </c>
      <c r="AC155" s="17">
        <f>本体!AE154</f>
        <v>0</v>
      </c>
      <c r="AD155" s="17">
        <f>本体!AF154</f>
        <v>0</v>
      </c>
      <c r="AE155" s="17">
        <f>本体!AG154</f>
        <v>0</v>
      </c>
      <c r="AF155" s="17">
        <f>本体!AH154</f>
        <v>0</v>
      </c>
      <c r="AG155" s="17">
        <f>本体!AI154</f>
        <v>0</v>
      </c>
      <c r="AH155" s="17">
        <f>本体!AJ154</f>
        <v>0</v>
      </c>
      <c r="AI155" s="17">
        <f>本体!AK154</f>
        <v>0</v>
      </c>
      <c r="AJ155" s="17">
        <f>本体!AL154</f>
        <v>0</v>
      </c>
      <c r="AK155" s="17">
        <f>本体!AM154</f>
        <v>0</v>
      </c>
      <c r="AL155" s="17">
        <f>本体!AN154</f>
        <v>0</v>
      </c>
      <c r="AM155" s="17">
        <f>本体!AO154</f>
        <v>0</v>
      </c>
      <c r="AN155" s="17">
        <f>本体!AP154</f>
        <v>0</v>
      </c>
      <c r="AO155" s="17">
        <f>本体!AQ154</f>
        <v>0</v>
      </c>
      <c r="AP155" s="17">
        <f>本体!AR154</f>
        <v>0</v>
      </c>
      <c r="AQ155" s="17">
        <f>本体!AS154</f>
        <v>0</v>
      </c>
      <c r="AR155" s="17">
        <f>本体!AT154</f>
        <v>0</v>
      </c>
      <c r="AS155" s="17">
        <f>本体!AU154</f>
        <v>0</v>
      </c>
      <c r="AT155" s="17">
        <f>本体!AV154</f>
        <v>0</v>
      </c>
      <c r="AU155" s="17">
        <f>本体!AW154</f>
        <v>0</v>
      </c>
      <c r="AV155" s="17">
        <f>本体!AX154</f>
        <v>0</v>
      </c>
      <c r="AW155" s="17">
        <f>本体!AY154</f>
        <v>0</v>
      </c>
      <c r="AX155" s="17">
        <f>本体!AZ154</f>
        <v>0</v>
      </c>
      <c r="AY155" s="17">
        <f>本体!BA154</f>
        <v>0</v>
      </c>
      <c r="AZ155" s="17">
        <f>本体!BB154</f>
        <v>0</v>
      </c>
      <c r="BA155" s="17">
        <f>本体!BC154</f>
        <v>0</v>
      </c>
      <c r="BB155" s="17">
        <f>本体!BD154</f>
        <v>0</v>
      </c>
      <c r="BC155" s="17">
        <f>本体!BE154</f>
        <v>0</v>
      </c>
      <c r="BD155" s="17">
        <f>本体!BF154</f>
        <v>0</v>
      </c>
      <c r="BE155" s="17">
        <f>本体!BG154</f>
        <v>0</v>
      </c>
      <c r="BF155" s="17">
        <f>本体!BH154</f>
        <v>0</v>
      </c>
      <c r="BG155" s="17">
        <f>本体!BI154</f>
        <v>0</v>
      </c>
      <c r="BH155" s="17">
        <f>本体!BJ154</f>
        <v>0</v>
      </c>
      <c r="BI155" s="17">
        <f>本体!BK154</f>
        <v>0</v>
      </c>
      <c r="BJ155" s="17">
        <f>本体!BL154</f>
        <v>0</v>
      </c>
      <c r="BK155" s="17">
        <f>本体!BM154</f>
        <v>0</v>
      </c>
      <c r="BL155" s="17">
        <f>本体!BN154</f>
        <v>0</v>
      </c>
      <c r="BM155" s="17">
        <f>本体!CE154</f>
        <v>0</v>
      </c>
      <c r="BN155" s="17">
        <f>本体!CB154</f>
        <v>0</v>
      </c>
      <c r="BO155" s="17">
        <f>本体!CC154</f>
        <v>0</v>
      </c>
      <c r="BP155" s="17">
        <f>本体!CD154</f>
        <v>0</v>
      </c>
      <c r="BQ155" s="17">
        <f>本体!BT154</f>
        <v>0</v>
      </c>
      <c r="BR155" s="17">
        <f>本体!BU154</f>
        <v>0</v>
      </c>
      <c r="BS155" s="17">
        <f>本体!BV154</f>
        <v>0</v>
      </c>
      <c r="BT155" s="17">
        <f>本体!BW154</f>
        <v>0</v>
      </c>
      <c r="BU155" s="17">
        <f>本体!BZ154</f>
        <v>0</v>
      </c>
      <c r="BV155" s="17">
        <f>本体!BS154</f>
        <v>0</v>
      </c>
      <c r="BW155" s="17">
        <f>本体!BO154</f>
        <v>0</v>
      </c>
      <c r="BX155" s="17">
        <f>本体!BP154</f>
        <v>0</v>
      </c>
      <c r="BY155" s="17">
        <f>本体!BQ154</f>
        <v>0</v>
      </c>
      <c r="BZ155" s="17">
        <f>本体!BX154</f>
        <v>0</v>
      </c>
      <c r="CA155" s="17">
        <f>本体!BY154</f>
        <v>0</v>
      </c>
      <c r="CB155" s="17">
        <f>本体!BR154</f>
        <v>0</v>
      </c>
      <c r="CC155" s="17">
        <f>本体!CA154</f>
        <v>0</v>
      </c>
      <c r="CD155" s="17">
        <f>本体!CG154</f>
        <v>0</v>
      </c>
      <c r="CE155" s="17">
        <f>本体!CH154</f>
        <v>0</v>
      </c>
      <c r="CF155" s="30">
        <f>本体!CI154</f>
        <v>0</v>
      </c>
    </row>
    <row r="156" spans="2:84">
      <c r="B156" s="29">
        <f>本体!C155</f>
        <v>0</v>
      </c>
      <c r="C156" s="17">
        <f>本体!D155</f>
        <v>0</v>
      </c>
      <c r="D156" s="17">
        <f>本体!E155</f>
        <v>0</v>
      </c>
      <c r="E156" s="17">
        <f>本体!G155</f>
        <v>0</v>
      </c>
      <c r="F156" s="17">
        <f>本体!H155</f>
        <v>0</v>
      </c>
      <c r="G156" s="17">
        <f>本体!I155</f>
        <v>0</v>
      </c>
      <c r="H156" s="17">
        <f>本体!J155</f>
        <v>0</v>
      </c>
      <c r="I156" s="17">
        <f>本体!K155</f>
        <v>0</v>
      </c>
      <c r="J156" s="17">
        <f>本体!L155</f>
        <v>0</v>
      </c>
      <c r="K156" s="17">
        <f>本体!M155</f>
        <v>0</v>
      </c>
      <c r="L156" s="17">
        <f>本体!N155</f>
        <v>0</v>
      </c>
      <c r="M156" s="17">
        <f>本体!O155</f>
        <v>0</v>
      </c>
      <c r="N156" s="17">
        <f>本体!P155</f>
        <v>0</v>
      </c>
      <c r="O156" s="17">
        <f>本体!Q155</f>
        <v>0</v>
      </c>
      <c r="P156" s="17">
        <f>本体!R155</f>
        <v>0</v>
      </c>
      <c r="Q156" s="17">
        <f>本体!S155</f>
        <v>0</v>
      </c>
      <c r="R156" s="17">
        <f>本体!T155</f>
        <v>0</v>
      </c>
      <c r="S156" s="17">
        <f>本体!U155</f>
        <v>0</v>
      </c>
      <c r="T156" s="17">
        <f>本体!V155</f>
        <v>0</v>
      </c>
      <c r="U156" s="17">
        <f>本体!W155</f>
        <v>0</v>
      </c>
      <c r="V156" s="17">
        <f>本体!X155</f>
        <v>0</v>
      </c>
      <c r="W156" s="17">
        <f>本体!Y155</f>
        <v>0</v>
      </c>
      <c r="X156" s="17">
        <f>本体!Z155</f>
        <v>0</v>
      </c>
      <c r="Y156" s="17">
        <f>本体!AA155</f>
        <v>0</v>
      </c>
      <c r="Z156" s="17">
        <f>本体!AB155</f>
        <v>0</v>
      </c>
      <c r="AA156" s="17">
        <f>本体!AC155</f>
        <v>0</v>
      </c>
      <c r="AB156" s="17">
        <f>本体!AD155</f>
        <v>0</v>
      </c>
      <c r="AC156" s="17">
        <f>本体!AE155</f>
        <v>0</v>
      </c>
      <c r="AD156" s="17">
        <f>本体!AF155</f>
        <v>0</v>
      </c>
      <c r="AE156" s="17">
        <f>本体!AG155</f>
        <v>0</v>
      </c>
      <c r="AF156" s="17">
        <f>本体!AH155</f>
        <v>0</v>
      </c>
      <c r="AG156" s="17">
        <f>本体!AI155</f>
        <v>0</v>
      </c>
      <c r="AH156" s="17">
        <f>本体!AJ155</f>
        <v>0</v>
      </c>
      <c r="AI156" s="17">
        <f>本体!AK155</f>
        <v>0</v>
      </c>
      <c r="AJ156" s="17">
        <f>本体!AL155</f>
        <v>0</v>
      </c>
      <c r="AK156" s="17">
        <f>本体!AM155</f>
        <v>0</v>
      </c>
      <c r="AL156" s="17">
        <f>本体!AN155</f>
        <v>0</v>
      </c>
      <c r="AM156" s="17">
        <f>本体!AO155</f>
        <v>0</v>
      </c>
      <c r="AN156" s="17">
        <f>本体!AP155</f>
        <v>0</v>
      </c>
      <c r="AO156" s="17">
        <f>本体!AQ155</f>
        <v>0</v>
      </c>
      <c r="AP156" s="17">
        <f>本体!AR155</f>
        <v>0</v>
      </c>
      <c r="AQ156" s="17">
        <f>本体!AS155</f>
        <v>0</v>
      </c>
      <c r="AR156" s="17">
        <f>本体!AT155</f>
        <v>0</v>
      </c>
      <c r="AS156" s="17">
        <f>本体!AU155</f>
        <v>0</v>
      </c>
      <c r="AT156" s="17">
        <f>本体!AV155</f>
        <v>0</v>
      </c>
      <c r="AU156" s="17">
        <f>本体!AW155</f>
        <v>0</v>
      </c>
      <c r="AV156" s="17">
        <f>本体!AX155</f>
        <v>0</v>
      </c>
      <c r="AW156" s="17">
        <f>本体!AY155</f>
        <v>0</v>
      </c>
      <c r="AX156" s="17">
        <f>本体!AZ155</f>
        <v>0</v>
      </c>
      <c r="AY156" s="17">
        <f>本体!BA155</f>
        <v>0</v>
      </c>
      <c r="AZ156" s="17">
        <f>本体!BB155</f>
        <v>0</v>
      </c>
      <c r="BA156" s="17">
        <f>本体!BC155</f>
        <v>0</v>
      </c>
      <c r="BB156" s="17">
        <f>本体!BD155</f>
        <v>0</v>
      </c>
      <c r="BC156" s="17">
        <f>本体!BE155</f>
        <v>0</v>
      </c>
      <c r="BD156" s="17">
        <f>本体!BF155</f>
        <v>0</v>
      </c>
      <c r="BE156" s="17">
        <f>本体!BG155</f>
        <v>0</v>
      </c>
      <c r="BF156" s="17">
        <f>本体!BH155</f>
        <v>0</v>
      </c>
      <c r="BG156" s="17">
        <f>本体!BI155</f>
        <v>0</v>
      </c>
      <c r="BH156" s="17">
        <f>本体!BJ155</f>
        <v>0</v>
      </c>
      <c r="BI156" s="17">
        <f>本体!BK155</f>
        <v>0</v>
      </c>
      <c r="BJ156" s="17">
        <f>本体!BL155</f>
        <v>0</v>
      </c>
      <c r="BK156" s="17">
        <f>本体!BM155</f>
        <v>0</v>
      </c>
      <c r="BL156" s="17">
        <f>本体!BN155</f>
        <v>0</v>
      </c>
      <c r="BM156" s="17">
        <f>本体!CE155</f>
        <v>0</v>
      </c>
      <c r="BN156" s="17">
        <f>本体!CB155</f>
        <v>0</v>
      </c>
      <c r="BO156" s="17">
        <f>本体!CC155</f>
        <v>0</v>
      </c>
      <c r="BP156" s="17">
        <f>本体!CD155</f>
        <v>0</v>
      </c>
      <c r="BQ156" s="17">
        <f>本体!BT155</f>
        <v>0</v>
      </c>
      <c r="BR156" s="17">
        <f>本体!BU155</f>
        <v>0</v>
      </c>
      <c r="BS156" s="17">
        <f>本体!BV155</f>
        <v>0</v>
      </c>
      <c r="BT156" s="17">
        <f>本体!BW155</f>
        <v>0</v>
      </c>
      <c r="BU156" s="17">
        <f>本体!BZ155</f>
        <v>0</v>
      </c>
      <c r="BV156" s="17">
        <f>本体!BS155</f>
        <v>0</v>
      </c>
      <c r="BW156" s="17">
        <f>本体!BO155</f>
        <v>0</v>
      </c>
      <c r="BX156" s="17">
        <f>本体!BP155</f>
        <v>0</v>
      </c>
      <c r="BY156" s="17">
        <f>本体!BQ155</f>
        <v>0</v>
      </c>
      <c r="BZ156" s="17">
        <f>本体!BX155</f>
        <v>0</v>
      </c>
      <c r="CA156" s="17">
        <f>本体!BY155</f>
        <v>0</v>
      </c>
      <c r="CB156" s="17">
        <f>本体!BR155</f>
        <v>0</v>
      </c>
      <c r="CC156" s="17">
        <f>本体!CA155</f>
        <v>0</v>
      </c>
      <c r="CD156" s="17">
        <f>本体!CG155</f>
        <v>0</v>
      </c>
      <c r="CE156" s="17">
        <f>本体!CH155</f>
        <v>0</v>
      </c>
      <c r="CF156" s="30">
        <f>本体!CI155</f>
        <v>0</v>
      </c>
    </row>
    <row r="157" spans="2:84">
      <c r="B157" s="29">
        <f>本体!C156</f>
        <v>0</v>
      </c>
      <c r="C157" s="17">
        <f>本体!D156</f>
        <v>0</v>
      </c>
      <c r="D157" s="17">
        <f>本体!E156</f>
        <v>0</v>
      </c>
      <c r="E157" s="17">
        <f>本体!G156</f>
        <v>0</v>
      </c>
      <c r="F157" s="17">
        <f>本体!H156</f>
        <v>0</v>
      </c>
      <c r="G157" s="17">
        <f>本体!I156</f>
        <v>0</v>
      </c>
      <c r="H157" s="17">
        <f>本体!J156</f>
        <v>0</v>
      </c>
      <c r="I157" s="17">
        <f>本体!K156</f>
        <v>0</v>
      </c>
      <c r="J157" s="17">
        <f>本体!L156</f>
        <v>0</v>
      </c>
      <c r="K157" s="17">
        <f>本体!M156</f>
        <v>0</v>
      </c>
      <c r="L157" s="17">
        <f>本体!N156</f>
        <v>0</v>
      </c>
      <c r="M157" s="17">
        <f>本体!O156</f>
        <v>0</v>
      </c>
      <c r="N157" s="17">
        <f>本体!P156</f>
        <v>0</v>
      </c>
      <c r="O157" s="17">
        <f>本体!Q156</f>
        <v>0</v>
      </c>
      <c r="P157" s="17">
        <f>本体!R156</f>
        <v>0</v>
      </c>
      <c r="Q157" s="17">
        <f>本体!S156</f>
        <v>0</v>
      </c>
      <c r="R157" s="17">
        <f>本体!T156</f>
        <v>0</v>
      </c>
      <c r="S157" s="17">
        <f>本体!U156</f>
        <v>0</v>
      </c>
      <c r="T157" s="17">
        <f>本体!V156</f>
        <v>0</v>
      </c>
      <c r="U157" s="17">
        <f>本体!W156</f>
        <v>0</v>
      </c>
      <c r="V157" s="17">
        <f>本体!X156</f>
        <v>0</v>
      </c>
      <c r="W157" s="17">
        <f>本体!Y156</f>
        <v>0</v>
      </c>
      <c r="X157" s="17">
        <f>本体!Z156</f>
        <v>0</v>
      </c>
      <c r="Y157" s="17">
        <f>本体!AA156</f>
        <v>0</v>
      </c>
      <c r="Z157" s="17">
        <f>本体!AB156</f>
        <v>0</v>
      </c>
      <c r="AA157" s="17">
        <f>本体!AC156</f>
        <v>0</v>
      </c>
      <c r="AB157" s="17">
        <f>本体!AD156</f>
        <v>0</v>
      </c>
      <c r="AC157" s="17">
        <f>本体!AE156</f>
        <v>0</v>
      </c>
      <c r="AD157" s="17">
        <f>本体!AF156</f>
        <v>0</v>
      </c>
      <c r="AE157" s="17">
        <f>本体!AG156</f>
        <v>0</v>
      </c>
      <c r="AF157" s="17">
        <f>本体!AH156</f>
        <v>0</v>
      </c>
      <c r="AG157" s="17">
        <f>本体!AI156</f>
        <v>0</v>
      </c>
      <c r="AH157" s="17">
        <f>本体!AJ156</f>
        <v>0</v>
      </c>
      <c r="AI157" s="17">
        <f>本体!AK156</f>
        <v>0</v>
      </c>
      <c r="AJ157" s="17">
        <f>本体!AL156</f>
        <v>0</v>
      </c>
      <c r="AK157" s="17">
        <f>本体!AM156</f>
        <v>0</v>
      </c>
      <c r="AL157" s="17">
        <f>本体!AN156</f>
        <v>0</v>
      </c>
      <c r="AM157" s="17">
        <f>本体!AO156</f>
        <v>0</v>
      </c>
      <c r="AN157" s="17">
        <f>本体!AP156</f>
        <v>0</v>
      </c>
      <c r="AO157" s="17">
        <f>本体!AQ156</f>
        <v>0</v>
      </c>
      <c r="AP157" s="17">
        <f>本体!AR156</f>
        <v>0</v>
      </c>
      <c r="AQ157" s="17">
        <f>本体!AS156</f>
        <v>0</v>
      </c>
      <c r="AR157" s="17">
        <f>本体!AT156</f>
        <v>0</v>
      </c>
      <c r="AS157" s="17">
        <f>本体!AU156</f>
        <v>0</v>
      </c>
      <c r="AT157" s="17">
        <f>本体!AV156</f>
        <v>0</v>
      </c>
      <c r="AU157" s="17">
        <f>本体!AW156</f>
        <v>0</v>
      </c>
      <c r="AV157" s="17">
        <f>本体!AX156</f>
        <v>0</v>
      </c>
      <c r="AW157" s="17">
        <f>本体!AY156</f>
        <v>0</v>
      </c>
      <c r="AX157" s="17">
        <f>本体!AZ156</f>
        <v>0</v>
      </c>
      <c r="AY157" s="17">
        <f>本体!BA156</f>
        <v>0</v>
      </c>
      <c r="AZ157" s="17">
        <f>本体!BB156</f>
        <v>0</v>
      </c>
      <c r="BA157" s="17">
        <f>本体!BC156</f>
        <v>0</v>
      </c>
      <c r="BB157" s="17">
        <f>本体!BD156</f>
        <v>0</v>
      </c>
      <c r="BC157" s="17">
        <f>本体!BE156</f>
        <v>0</v>
      </c>
      <c r="BD157" s="17">
        <f>本体!BF156</f>
        <v>0</v>
      </c>
      <c r="BE157" s="17">
        <f>本体!BG156</f>
        <v>0</v>
      </c>
      <c r="BF157" s="17">
        <f>本体!BH156</f>
        <v>0</v>
      </c>
      <c r="BG157" s="17">
        <f>本体!BI156</f>
        <v>0</v>
      </c>
      <c r="BH157" s="17">
        <f>本体!BJ156</f>
        <v>0</v>
      </c>
      <c r="BI157" s="17">
        <f>本体!BK156</f>
        <v>0</v>
      </c>
      <c r="BJ157" s="17">
        <f>本体!BL156</f>
        <v>0</v>
      </c>
      <c r="BK157" s="17">
        <f>本体!BM156</f>
        <v>0</v>
      </c>
      <c r="BL157" s="17">
        <f>本体!BN156</f>
        <v>0</v>
      </c>
      <c r="BM157" s="17">
        <f>本体!CE156</f>
        <v>0</v>
      </c>
      <c r="BN157" s="17">
        <f>本体!CB156</f>
        <v>0</v>
      </c>
      <c r="BO157" s="17">
        <f>本体!CC156</f>
        <v>0</v>
      </c>
      <c r="BP157" s="17">
        <f>本体!CD156</f>
        <v>0</v>
      </c>
      <c r="BQ157" s="17">
        <f>本体!BT156</f>
        <v>0</v>
      </c>
      <c r="BR157" s="17">
        <f>本体!BU156</f>
        <v>0</v>
      </c>
      <c r="BS157" s="17">
        <f>本体!BV156</f>
        <v>0</v>
      </c>
      <c r="BT157" s="17">
        <f>本体!BW156</f>
        <v>0</v>
      </c>
      <c r="BU157" s="17">
        <f>本体!BZ156</f>
        <v>0</v>
      </c>
      <c r="BV157" s="17">
        <f>本体!BS156</f>
        <v>0</v>
      </c>
      <c r="BW157" s="17">
        <f>本体!BO156</f>
        <v>0</v>
      </c>
      <c r="BX157" s="17">
        <f>本体!BP156</f>
        <v>0</v>
      </c>
      <c r="BY157" s="17">
        <f>本体!BQ156</f>
        <v>0</v>
      </c>
      <c r="BZ157" s="17">
        <f>本体!BX156</f>
        <v>0</v>
      </c>
      <c r="CA157" s="17">
        <f>本体!BY156</f>
        <v>0</v>
      </c>
      <c r="CB157" s="17">
        <f>本体!BR156</f>
        <v>0</v>
      </c>
      <c r="CC157" s="17">
        <f>本体!CA156</f>
        <v>0</v>
      </c>
      <c r="CD157" s="17">
        <f>本体!CG156</f>
        <v>0</v>
      </c>
      <c r="CE157" s="17">
        <f>本体!CH156</f>
        <v>0</v>
      </c>
      <c r="CF157" s="30">
        <f>本体!CI156</f>
        <v>0</v>
      </c>
    </row>
    <row r="158" spans="2:84">
      <c r="B158" s="29">
        <f>本体!C157</f>
        <v>0</v>
      </c>
      <c r="C158" s="17">
        <f>本体!D157</f>
        <v>0</v>
      </c>
      <c r="D158" s="17">
        <f>本体!E157</f>
        <v>0</v>
      </c>
      <c r="E158" s="17">
        <f>本体!G157</f>
        <v>0</v>
      </c>
      <c r="F158" s="17">
        <f>本体!H157</f>
        <v>0</v>
      </c>
      <c r="G158" s="17">
        <f>本体!I157</f>
        <v>0</v>
      </c>
      <c r="H158" s="17">
        <f>本体!J157</f>
        <v>0</v>
      </c>
      <c r="I158" s="17">
        <f>本体!K157</f>
        <v>0</v>
      </c>
      <c r="J158" s="17">
        <f>本体!L157</f>
        <v>0</v>
      </c>
      <c r="K158" s="17">
        <f>本体!M157</f>
        <v>0</v>
      </c>
      <c r="L158" s="17">
        <f>本体!N157</f>
        <v>0</v>
      </c>
      <c r="M158" s="17">
        <f>本体!O157</f>
        <v>0</v>
      </c>
      <c r="N158" s="17">
        <f>本体!P157</f>
        <v>0</v>
      </c>
      <c r="O158" s="17">
        <f>本体!Q157</f>
        <v>0</v>
      </c>
      <c r="P158" s="17">
        <f>本体!R157</f>
        <v>0</v>
      </c>
      <c r="Q158" s="17">
        <f>本体!S157</f>
        <v>0</v>
      </c>
      <c r="R158" s="17">
        <f>本体!T157</f>
        <v>0</v>
      </c>
      <c r="S158" s="17">
        <f>本体!U157</f>
        <v>0</v>
      </c>
      <c r="T158" s="17">
        <f>本体!V157</f>
        <v>0</v>
      </c>
      <c r="U158" s="17">
        <f>本体!W157</f>
        <v>0</v>
      </c>
      <c r="V158" s="17">
        <f>本体!X157</f>
        <v>0</v>
      </c>
      <c r="W158" s="17">
        <f>本体!Y157</f>
        <v>0</v>
      </c>
      <c r="X158" s="17">
        <f>本体!Z157</f>
        <v>0</v>
      </c>
      <c r="Y158" s="17">
        <f>本体!AA157</f>
        <v>0</v>
      </c>
      <c r="Z158" s="17">
        <f>本体!AB157</f>
        <v>0</v>
      </c>
      <c r="AA158" s="17">
        <f>本体!AC157</f>
        <v>0</v>
      </c>
      <c r="AB158" s="17">
        <f>本体!AD157</f>
        <v>0</v>
      </c>
      <c r="AC158" s="17">
        <f>本体!AE157</f>
        <v>0</v>
      </c>
      <c r="AD158" s="17">
        <f>本体!AF157</f>
        <v>0</v>
      </c>
      <c r="AE158" s="17">
        <f>本体!AG157</f>
        <v>0</v>
      </c>
      <c r="AF158" s="17">
        <f>本体!AH157</f>
        <v>0</v>
      </c>
      <c r="AG158" s="17">
        <f>本体!AI157</f>
        <v>0</v>
      </c>
      <c r="AH158" s="17">
        <f>本体!AJ157</f>
        <v>0</v>
      </c>
      <c r="AI158" s="17">
        <f>本体!AK157</f>
        <v>0</v>
      </c>
      <c r="AJ158" s="17">
        <f>本体!AL157</f>
        <v>0</v>
      </c>
      <c r="AK158" s="17">
        <f>本体!AM157</f>
        <v>0</v>
      </c>
      <c r="AL158" s="17">
        <f>本体!AN157</f>
        <v>0</v>
      </c>
      <c r="AM158" s="17">
        <f>本体!AO157</f>
        <v>0</v>
      </c>
      <c r="AN158" s="17">
        <f>本体!AP157</f>
        <v>0</v>
      </c>
      <c r="AO158" s="17">
        <f>本体!AQ157</f>
        <v>0</v>
      </c>
      <c r="AP158" s="17">
        <f>本体!AR157</f>
        <v>0</v>
      </c>
      <c r="AQ158" s="17">
        <f>本体!AS157</f>
        <v>0</v>
      </c>
      <c r="AR158" s="17">
        <f>本体!AT157</f>
        <v>0</v>
      </c>
      <c r="AS158" s="17">
        <f>本体!AU157</f>
        <v>0</v>
      </c>
      <c r="AT158" s="17">
        <f>本体!AV157</f>
        <v>0</v>
      </c>
      <c r="AU158" s="17">
        <f>本体!AW157</f>
        <v>0</v>
      </c>
      <c r="AV158" s="17">
        <f>本体!AX157</f>
        <v>0</v>
      </c>
      <c r="AW158" s="17">
        <f>本体!AY157</f>
        <v>0</v>
      </c>
      <c r="AX158" s="17">
        <f>本体!AZ157</f>
        <v>0</v>
      </c>
      <c r="AY158" s="17">
        <f>本体!BA157</f>
        <v>0</v>
      </c>
      <c r="AZ158" s="17">
        <f>本体!BB157</f>
        <v>0</v>
      </c>
      <c r="BA158" s="17">
        <f>本体!BC157</f>
        <v>0</v>
      </c>
      <c r="BB158" s="17">
        <f>本体!BD157</f>
        <v>0</v>
      </c>
      <c r="BC158" s="17">
        <f>本体!BE157</f>
        <v>0</v>
      </c>
      <c r="BD158" s="17">
        <f>本体!BF157</f>
        <v>0</v>
      </c>
      <c r="BE158" s="17">
        <f>本体!BG157</f>
        <v>0</v>
      </c>
      <c r="BF158" s="17">
        <f>本体!BH157</f>
        <v>0</v>
      </c>
      <c r="BG158" s="17">
        <f>本体!BI157</f>
        <v>0</v>
      </c>
      <c r="BH158" s="17">
        <f>本体!BJ157</f>
        <v>0</v>
      </c>
      <c r="BI158" s="17">
        <f>本体!BK157</f>
        <v>0</v>
      </c>
      <c r="BJ158" s="17">
        <f>本体!BL157</f>
        <v>0</v>
      </c>
      <c r="BK158" s="17">
        <f>本体!BM157</f>
        <v>0</v>
      </c>
      <c r="BL158" s="17">
        <f>本体!BN157</f>
        <v>0</v>
      </c>
      <c r="BM158" s="17">
        <f>本体!CE157</f>
        <v>0</v>
      </c>
      <c r="BN158" s="17">
        <f>本体!CB157</f>
        <v>0</v>
      </c>
      <c r="BO158" s="17">
        <f>本体!CC157</f>
        <v>0</v>
      </c>
      <c r="BP158" s="17">
        <f>本体!CD157</f>
        <v>0</v>
      </c>
      <c r="BQ158" s="17">
        <f>本体!BT157</f>
        <v>0</v>
      </c>
      <c r="BR158" s="17">
        <f>本体!BU157</f>
        <v>0</v>
      </c>
      <c r="BS158" s="17">
        <f>本体!BV157</f>
        <v>0</v>
      </c>
      <c r="BT158" s="17">
        <f>本体!BW157</f>
        <v>0</v>
      </c>
      <c r="BU158" s="17">
        <f>本体!BZ157</f>
        <v>0</v>
      </c>
      <c r="BV158" s="17">
        <f>本体!BS157</f>
        <v>0</v>
      </c>
      <c r="BW158" s="17">
        <f>本体!BO157</f>
        <v>0</v>
      </c>
      <c r="BX158" s="17">
        <f>本体!BP157</f>
        <v>0</v>
      </c>
      <c r="BY158" s="17">
        <f>本体!BQ157</f>
        <v>0</v>
      </c>
      <c r="BZ158" s="17">
        <f>本体!BX157</f>
        <v>0</v>
      </c>
      <c r="CA158" s="17">
        <f>本体!BY157</f>
        <v>0</v>
      </c>
      <c r="CB158" s="17">
        <f>本体!BR157</f>
        <v>0</v>
      </c>
      <c r="CC158" s="17">
        <f>本体!CA157</f>
        <v>0</v>
      </c>
      <c r="CD158" s="17">
        <f>本体!CG157</f>
        <v>0</v>
      </c>
      <c r="CE158" s="17">
        <f>本体!CH157</f>
        <v>0</v>
      </c>
      <c r="CF158" s="30">
        <f>本体!CI157</f>
        <v>0</v>
      </c>
    </row>
    <row r="159" spans="2:84">
      <c r="B159" s="29">
        <f>本体!C158</f>
        <v>0</v>
      </c>
      <c r="C159" s="17">
        <f>本体!D158</f>
        <v>0</v>
      </c>
      <c r="D159" s="17">
        <f>本体!E158</f>
        <v>0</v>
      </c>
      <c r="E159" s="17">
        <f>本体!G158</f>
        <v>0</v>
      </c>
      <c r="F159" s="17">
        <f>本体!H158</f>
        <v>0</v>
      </c>
      <c r="G159" s="17">
        <f>本体!I158</f>
        <v>0</v>
      </c>
      <c r="H159" s="17">
        <f>本体!J158</f>
        <v>0</v>
      </c>
      <c r="I159" s="17">
        <f>本体!K158</f>
        <v>0</v>
      </c>
      <c r="J159" s="17">
        <f>本体!L158</f>
        <v>0</v>
      </c>
      <c r="K159" s="17">
        <f>本体!M158</f>
        <v>0</v>
      </c>
      <c r="L159" s="17">
        <f>本体!N158</f>
        <v>0</v>
      </c>
      <c r="M159" s="17">
        <f>本体!O158</f>
        <v>0</v>
      </c>
      <c r="N159" s="17">
        <f>本体!P158</f>
        <v>0</v>
      </c>
      <c r="O159" s="17">
        <f>本体!Q158</f>
        <v>0</v>
      </c>
      <c r="P159" s="17">
        <f>本体!R158</f>
        <v>0</v>
      </c>
      <c r="Q159" s="17">
        <f>本体!S158</f>
        <v>0</v>
      </c>
      <c r="R159" s="17">
        <f>本体!T158</f>
        <v>0</v>
      </c>
      <c r="S159" s="17">
        <f>本体!U158</f>
        <v>0</v>
      </c>
      <c r="T159" s="17">
        <f>本体!V158</f>
        <v>0</v>
      </c>
      <c r="U159" s="17">
        <f>本体!W158</f>
        <v>0</v>
      </c>
      <c r="V159" s="17">
        <f>本体!X158</f>
        <v>0</v>
      </c>
      <c r="W159" s="17">
        <f>本体!Y158</f>
        <v>0</v>
      </c>
      <c r="X159" s="17">
        <f>本体!Z158</f>
        <v>0</v>
      </c>
      <c r="Y159" s="17">
        <f>本体!AA158</f>
        <v>0</v>
      </c>
      <c r="Z159" s="17">
        <f>本体!AB158</f>
        <v>0</v>
      </c>
      <c r="AA159" s="17">
        <f>本体!AC158</f>
        <v>0</v>
      </c>
      <c r="AB159" s="17">
        <f>本体!AD158</f>
        <v>0</v>
      </c>
      <c r="AC159" s="17">
        <f>本体!AE158</f>
        <v>0</v>
      </c>
      <c r="AD159" s="17">
        <f>本体!AF158</f>
        <v>0</v>
      </c>
      <c r="AE159" s="17">
        <f>本体!AG158</f>
        <v>0</v>
      </c>
      <c r="AF159" s="17">
        <f>本体!AH158</f>
        <v>0</v>
      </c>
      <c r="AG159" s="17">
        <f>本体!AI158</f>
        <v>0</v>
      </c>
      <c r="AH159" s="17">
        <f>本体!AJ158</f>
        <v>0</v>
      </c>
      <c r="AI159" s="17">
        <f>本体!AK158</f>
        <v>0</v>
      </c>
      <c r="AJ159" s="17">
        <f>本体!AL158</f>
        <v>0</v>
      </c>
      <c r="AK159" s="17">
        <f>本体!AM158</f>
        <v>0</v>
      </c>
      <c r="AL159" s="17">
        <f>本体!AN158</f>
        <v>0</v>
      </c>
      <c r="AM159" s="17">
        <f>本体!AO158</f>
        <v>0</v>
      </c>
      <c r="AN159" s="17">
        <f>本体!AP158</f>
        <v>0</v>
      </c>
      <c r="AO159" s="17">
        <f>本体!AQ158</f>
        <v>0</v>
      </c>
      <c r="AP159" s="17">
        <f>本体!AR158</f>
        <v>0</v>
      </c>
      <c r="AQ159" s="17">
        <f>本体!AS158</f>
        <v>0</v>
      </c>
      <c r="AR159" s="17">
        <f>本体!AT158</f>
        <v>0</v>
      </c>
      <c r="AS159" s="17">
        <f>本体!AU158</f>
        <v>0</v>
      </c>
      <c r="AT159" s="17">
        <f>本体!AV158</f>
        <v>0</v>
      </c>
      <c r="AU159" s="17">
        <f>本体!AW158</f>
        <v>0</v>
      </c>
      <c r="AV159" s="17">
        <f>本体!AX158</f>
        <v>0</v>
      </c>
      <c r="AW159" s="17">
        <f>本体!AY158</f>
        <v>0</v>
      </c>
      <c r="AX159" s="17">
        <f>本体!AZ158</f>
        <v>0</v>
      </c>
      <c r="AY159" s="17">
        <f>本体!BA158</f>
        <v>0</v>
      </c>
      <c r="AZ159" s="17">
        <f>本体!BB158</f>
        <v>0</v>
      </c>
      <c r="BA159" s="17">
        <f>本体!BC158</f>
        <v>0</v>
      </c>
      <c r="BB159" s="17">
        <f>本体!BD158</f>
        <v>0</v>
      </c>
      <c r="BC159" s="17">
        <f>本体!BE158</f>
        <v>0</v>
      </c>
      <c r="BD159" s="17">
        <f>本体!BF158</f>
        <v>0</v>
      </c>
      <c r="BE159" s="17">
        <f>本体!BG158</f>
        <v>0</v>
      </c>
      <c r="BF159" s="17">
        <f>本体!BH158</f>
        <v>0</v>
      </c>
      <c r="BG159" s="17">
        <f>本体!BI158</f>
        <v>0</v>
      </c>
      <c r="BH159" s="17">
        <f>本体!BJ158</f>
        <v>0</v>
      </c>
      <c r="BI159" s="17">
        <f>本体!BK158</f>
        <v>0</v>
      </c>
      <c r="BJ159" s="17">
        <f>本体!BL158</f>
        <v>0</v>
      </c>
      <c r="BK159" s="17">
        <f>本体!BM158</f>
        <v>0</v>
      </c>
      <c r="BL159" s="17">
        <f>本体!BN158</f>
        <v>0</v>
      </c>
      <c r="BM159" s="17">
        <f>本体!CE158</f>
        <v>0</v>
      </c>
      <c r="BN159" s="17">
        <f>本体!CB158</f>
        <v>0</v>
      </c>
      <c r="BO159" s="17">
        <f>本体!CC158</f>
        <v>0</v>
      </c>
      <c r="BP159" s="17">
        <f>本体!CD158</f>
        <v>0</v>
      </c>
      <c r="BQ159" s="17">
        <f>本体!BT158</f>
        <v>0</v>
      </c>
      <c r="BR159" s="17">
        <f>本体!BU158</f>
        <v>0</v>
      </c>
      <c r="BS159" s="17">
        <f>本体!BV158</f>
        <v>0</v>
      </c>
      <c r="BT159" s="17">
        <f>本体!BW158</f>
        <v>0</v>
      </c>
      <c r="BU159" s="17">
        <f>本体!BZ158</f>
        <v>0</v>
      </c>
      <c r="BV159" s="17">
        <f>本体!BS158</f>
        <v>0</v>
      </c>
      <c r="BW159" s="17">
        <f>本体!BO158</f>
        <v>0</v>
      </c>
      <c r="BX159" s="17">
        <f>本体!BP158</f>
        <v>0</v>
      </c>
      <c r="BY159" s="17">
        <f>本体!BQ158</f>
        <v>0</v>
      </c>
      <c r="BZ159" s="17">
        <f>本体!BX158</f>
        <v>0</v>
      </c>
      <c r="CA159" s="17">
        <f>本体!BY158</f>
        <v>0</v>
      </c>
      <c r="CB159" s="17">
        <f>本体!BR158</f>
        <v>0</v>
      </c>
      <c r="CC159" s="17">
        <f>本体!CA158</f>
        <v>0</v>
      </c>
      <c r="CD159" s="17">
        <f>本体!CG158</f>
        <v>0</v>
      </c>
      <c r="CE159" s="17">
        <f>本体!CH158</f>
        <v>0</v>
      </c>
      <c r="CF159" s="30">
        <f>本体!CI158</f>
        <v>0</v>
      </c>
    </row>
    <row r="160" spans="2:84">
      <c r="B160" s="29">
        <f>本体!C159</f>
        <v>0</v>
      </c>
      <c r="C160" s="17">
        <f>本体!D159</f>
        <v>0</v>
      </c>
      <c r="D160" s="17">
        <f>本体!E159</f>
        <v>0</v>
      </c>
      <c r="E160" s="17">
        <f>本体!G159</f>
        <v>0</v>
      </c>
      <c r="F160" s="17">
        <f>本体!H159</f>
        <v>0</v>
      </c>
      <c r="G160" s="17">
        <f>本体!I159</f>
        <v>0</v>
      </c>
      <c r="H160" s="17">
        <f>本体!J159</f>
        <v>0</v>
      </c>
      <c r="I160" s="17">
        <f>本体!K159</f>
        <v>0</v>
      </c>
      <c r="J160" s="17">
        <f>本体!L159</f>
        <v>0</v>
      </c>
      <c r="K160" s="17">
        <f>本体!M159</f>
        <v>0</v>
      </c>
      <c r="L160" s="17">
        <f>本体!N159</f>
        <v>0</v>
      </c>
      <c r="M160" s="17">
        <f>本体!O159</f>
        <v>0</v>
      </c>
      <c r="N160" s="17">
        <f>本体!P159</f>
        <v>0</v>
      </c>
      <c r="O160" s="17">
        <f>本体!Q159</f>
        <v>0</v>
      </c>
      <c r="P160" s="17">
        <f>本体!R159</f>
        <v>0</v>
      </c>
      <c r="Q160" s="17">
        <f>本体!S159</f>
        <v>0</v>
      </c>
      <c r="R160" s="17">
        <f>本体!T159</f>
        <v>0</v>
      </c>
      <c r="S160" s="17">
        <f>本体!U159</f>
        <v>0</v>
      </c>
      <c r="T160" s="17">
        <f>本体!V159</f>
        <v>0</v>
      </c>
      <c r="U160" s="17">
        <f>本体!W159</f>
        <v>0</v>
      </c>
      <c r="V160" s="17">
        <f>本体!X159</f>
        <v>0</v>
      </c>
      <c r="W160" s="17">
        <f>本体!Y159</f>
        <v>0</v>
      </c>
      <c r="X160" s="17">
        <f>本体!Z159</f>
        <v>0</v>
      </c>
      <c r="Y160" s="17">
        <f>本体!AA159</f>
        <v>0</v>
      </c>
      <c r="Z160" s="17">
        <f>本体!AB159</f>
        <v>0</v>
      </c>
      <c r="AA160" s="17">
        <f>本体!AC159</f>
        <v>0</v>
      </c>
      <c r="AB160" s="17">
        <f>本体!AD159</f>
        <v>0</v>
      </c>
      <c r="AC160" s="17">
        <f>本体!AE159</f>
        <v>0</v>
      </c>
      <c r="AD160" s="17">
        <f>本体!AF159</f>
        <v>0</v>
      </c>
      <c r="AE160" s="17">
        <f>本体!AG159</f>
        <v>0</v>
      </c>
      <c r="AF160" s="17">
        <f>本体!AH159</f>
        <v>0</v>
      </c>
      <c r="AG160" s="17">
        <f>本体!AI159</f>
        <v>0</v>
      </c>
      <c r="AH160" s="17">
        <f>本体!AJ159</f>
        <v>0</v>
      </c>
      <c r="AI160" s="17">
        <f>本体!AK159</f>
        <v>0</v>
      </c>
      <c r="AJ160" s="17">
        <f>本体!AL159</f>
        <v>0</v>
      </c>
      <c r="AK160" s="17">
        <f>本体!AM159</f>
        <v>0</v>
      </c>
      <c r="AL160" s="17">
        <f>本体!AN159</f>
        <v>0</v>
      </c>
      <c r="AM160" s="17">
        <f>本体!AO159</f>
        <v>0</v>
      </c>
      <c r="AN160" s="17">
        <f>本体!AP159</f>
        <v>0</v>
      </c>
      <c r="AO160" s="17">
        <f>本体!AQ159</f>
        <v>0</v>
      </c>
      <c r="AP160" s="17">
        <f>本体!AR159</f>
        <v>0</v>
      </c>
      <c r="AQ160" s="17">
        <f>本体!AS159</f>
        <v>0</v>
      </c>
      <c r="AR160" s="17">
        <f>本体!AT159</f>
        <v>0</v>
      </c>
      <c r="AS160" s="17">
        <f>本体!AU159</f>
        <v>0</v>
      </c>
      <c r="AT160" s="17">
        <f>本体!AV159</f>
        <v>0</v>
      </c>
      <c r="AU160" s="17">
        <f>本体!AW159</f>
        <v>0</v>
      </c>
      <c r="AV160" s="17">
        <f>本体!AX159</f>
        <v>0</v>
      </c>
      <c r="AW160" s="17">
        <f>本体!AY159</f>
        <v>0</v>
      </c>
      <c r="AX160" s="17">
        <f>本体!AZ159</f>
        <v>0</v>
      </c>
      <c r="AY160" s="17">
        <f>本体!BA159</f>
        <v>0</v>
      </c>
      <c r="AZ160" s="17">
        <f>本体!BB159</f>
        <v>0</v>
      </c>
      <c r="BA160" s="17">
        <f>本体!BC159</f>
        <v>0</v>
      </c>
      <c r="BB160" s="17">
        <f>本体!BD159</f>
        <v>0</v>
      </c>
      <c r="BC160" s="17">
        <f>本体!BE159</f>
        <v>0</v>
      </c>
      <c r="BD160" s="17">
        <f>本体!BF159</f>
        <v>0</v>
      </c>
      <c r="BE160" s="17">
        <f>本体!BG159</f>
        <v>0</v>
      </c>
      <c r="BF160" s="17">
        <f>本体!BH159</f>
        <v>0</v>
      </c>
      <c r="BG160" s="17">
        <f>本体!BI159</f>
        <v>0</v>
      </c>
      <c r="BH160" s="17">
        <f>本体!BJ159</f>
        <v>0</v>
      </c>
      <c r="BI160" s="17">
        <f>本体!BK159</f>
        <v>0</v>
      </c>
      <c r="BJ160" s="17">
        <f>本体!BL159</f>
        <v>0</v>
      </c>
      <c r="BK160" s="17">
        <f>本体!BM159</f>
        <v>0</v>
      </c>
      <c r="BL160" s="17">
        <f>本体!BN159</f>
        <v>0</v>
      </c>
      <c r="BM160" s="17">
        <f>本体!CE159</f>
        <v>0</v>
      </c>
      <c r="BN160" s="17">
        <f>本体!CB159</f>
        <v>0</v>
      </c>
      <c r="BO160" s="17">
        <f>本体!CC159</f>
        <v>0</v>
      </c>
      <c r="BP160" s="17">
        <f>本体!CD159</f>
        <v>0</v>
      </c>
      <c r="BQ160" s="17">
        <f>本体!BT159</f>
        <v>0</v>
      </c>
      <c r="BR160" s="17">
        <f>本体!BU159</f>
        <v>0</v>
      </c>
      <c r="BS160" s="17">
        <f>本体!BV159</f>
        <v>0</v>
      </c>
      <c r="BT160" s="17">
        <f>本体!BW159</f>
        <v>0</v>
      </c>
      <c r="BU160" s="17">
        <f>本体!BZ159</f>
        <v>0</v>
      </c>
      <c r="BV160" s="17">
        <f>本体!BS159</f>
        <v>0</v>
      </c>
      <c r="BW160" s="17">
        <f>本体!BO159</f>
        <v>0</v>
      </c>
      <c r="BX160" s="17">
        <f>本体!BP159</f>
        <v>0</v>
      </c>
      <c r="BY160" s="17">
        <f>本体!BQ159</f>
        <v>0</v>
      </c>
      <c r="BZ160" s="17">
        <f>本体!BX159</f>
        <v>0</v>
      </c>
      <c r="CA160" s="17">
        <f>本体!BY159</f>
        <v>0</v>
      </c>
      <c r="CB160" s="17">
        <f>本体!BR159</f>
        <v>0</v>
      </c>
      <c r="CC160" s="17">
        <f>本体!CA159</f>
        <v>0</v>
      </c>
      <c r="CD160" s="17">
        <f>本体!CG159</f>
        <v>0</v>
      </c>
      <c r="CE160" s="17">
        <f>本体!CH159</f>
        <v>0</v>
      </c>
      <c r="CF160" s="30">
        <f>本体!CI159</f>
        <v>0</v>
      </c>
    </row>
    <row r="161" spans="2:84">
      <c r="B161" s="29">
        <f>本体!C160</f>
        <v>0</v>
      </c>
      <c r="C161" s="17">
        <f>本体!D160</f>
        <v>0</v>
      </c>
      <c r="D161" s="17">
        <f>本体!E160</f>
        <v>0</v>
      </c>
      <c r="E161" s="17">
        <f>本体!G160</f>
        <v>0</v>
      </c>
      <c r="F161" s="17">
        <f>本体!H160</f>
        <v>0</v>
      </c>
      <c r="G161" s="17">
        <f>本体!I160</f>
        <v>0</v>
      </c>
      <c r="H161" s="17">
        <f>本体!J160</f>
        <v>0</v>
      </c>
      <c r="I161" s="17">
        <f>本体!K160</f>
        <v>0</v>
      </c>
      <c r="J161" s="17">
        <f>本体!L160</f>
        <v>0</v>
      </c>
      <c r="K161" s="17">
        <f>本体!M160</f>
        <v>0</v>
      </c>
      <c r="L161" s="17">
        <f>本体!N160</f>
        <v>0</v>
      </c>
      <c r="M161" s="17">
        <f>本体!O160</f>
        <v>0</v>
      </c>
      <c r="N161" s="17">
        <f>本体!P160</f>
        <v>0</v>
      </c>
      <c r="O161" s="17">
        <f>本体!Q160</f>
        <v>0</v>
      </c>
      <c r="P161" s="17">
        <f>本体!R160</f>
        <v>0</v>
      </c>
      <c r="Q161" s="17">
        <f>本体!S160</f>
        <v>0</v>
      </c>
      <c r="R161" s="17">
        <f>本体!T160</f>
        <v>0</v>
      </c>
      <c r="S161" s="17">
        <f>本体!U160</f>
        <v>0</v>
      </c>
      <c r="T161" s="17">
        <f>本体!V160</f>
        <v>0</v>
      </c>
      <c r="U161" s="17">
        <f>本体!W160</f>
        <v>0</v>
      </c>
      <c r="V161" s="17">
        <f>本体!X160</f>
        <v>0</v>
      </c>
      <c r="W161" s="17">
        <f>本体!Y160</f>
        <v>0</v>
      </c>
      <c r="X161" s="17">
        <f>本体!Z160</f>
        <v>0</v>
      </c>
      <c r="Y161" s="17">
        <f>本体!AA160</f>
        <v>0</v>
      </c>
      <c r="Z161" s="17">
        <f>本体!AB160</f>
        <v>0</v>
      </c>
      <c r="AA161" s="17">
        <f>本体!AC160</f>
        <v>0</v>
      </c>
      <c r="AB161" s="17">
        <f>本体!AD160</f>
        <v>0</v>
      </c>
      <c r="AC161" s="17">
        <f>本体!AE160</f>
        <v>0</v>
      </c>
      <c r="AD161" s="17">
        <f>本体!AF160</f>
        <v>0</v>
      </c>
      <c r="AE161" s="17">
        <f>本体!AG160</f>
        <v>0</v>
      </c>
      <c r="AF161" s="17">
        <f>本体!AH160</f>
        <v>0</v>
      </c>
      <c r="AG161" s="17">
        <f>本体!AI160</f>
        <v>0</v>
      </c>
      <c r="AH161" s="17">
        <f>本体!AJ160</f>
        <v>0</v>
      </c>
      <c r="AI161" s="17">
        <f>本体!AK160</f>
        <v>0</v>
      </c>
      <c r="AJ161" s="17">
        <f>本体!AL160</f>
        <v>0</v>
      </c>
      <c r="AK161" s="17">
        <f>本体!AM160</f>
        <v>0</v>
      </c>
      <c r="AL161" s="17">
        <f>本体!AN160</f>
        <v>0</v>
      </c>
      <c r="AM161" s="17">
        <f>本体!AO160</f>
        <v>0</v>
      </c>
      <c r="AN161" s="17">
        <f>本体!AP160</f>
        <v>0</v>
      </c>
      <c r="AO161" s="17">
        <f>本体!AQ160</f>
        <v>0</v>
      </c>
      <c r="AP161" s="17">
        <f>本体!AR160</f>
        <v>0</v>
      </c>
      <c r="AQ161" s="17">
        <f>本体!AS160</f>
        <v>0</v>
      </c>
      <c r="AR161" s="17">
        <f>本体!AT160</f>
        <v>0</v>
      </c>
      <c r="AS161" s="17">
        <f>本体!AU160</f>
        <v>0</v>
      </c>
      <c r="AT161" s="17">
        <f>本体!AV160</f>
        <v>0</v>
      </c>
      <c r="AU161" s="17">
        <f>本体!AW160</f>
        <v>0</v>
      </c>
      <c r="AV161" s="17">
        <f>本体!AX160</f>
        <v>0</v>
      </c>
      <c r="AW161" s="17">
        <f>本体!AY160</f>
        <v>0</v>
      </c>
      <c r="AX161" s="17">
        <f>本体!AZ160</f>
        <v>0</v>
      </c>
      <c r="AY161" s="17">
        <f>本体!BA160</f>
        <v>0</v>
      </c>
      <c r="AZ161" s="17">
        <f>本体!BB160</f>
        <v>0</v>
      </c>
      <c r="BA161" s="17">
        <f>本体!BC160</f>
        <v>0</v>
      </c>
      <c r="BB161" s="17">
        <f>本体!BD160</f>
        <v>0</v>
      </c>
      <c r="BC161" s="17">
        <f>本体!BE160</f>
        <v>0</v>
      </c>
      <c r="BD161" s="17">
        <f>本体!BF160</f>
        <v>0</v>
      </c>
      <c r="BE161" s="17">
        <f>本体!BG160</f>
        <v>0</v>
      </c>
      <c r="BF161" s="17">
        <f>本体!BH160</f>
        <v>0</v>
      </c>
      <c r="BG161" s="17">
        <f>本体!BI160</f>
        <v>0</v>
      </c>
      <c r="BH161" s="17">
        <f>本体!BJ160</f>
        <v>0</v>
      </c>
      <c r="BI161" s="17">
        <f>本体!BK160</f>
        <v>0</v>
      </c>
      <c r="BJ161" s="17">
        <f>本体!BL160</f>
        <v>0</v>
      </c>
      <c r="BK161" s="17">
        <f>本体!BM160</f>
        <v>0</v>
      </c>
      <c r="BL161" s="17">
        <f>本体!BN160</f>
        <v>0</v>
      </c>
      <c r="BM161" s="17">
        <f>本体!CE160</f>
        <v>0</v>
      </c>
      <c r="BN161" s="17">
        <f>本体!CB160</f>
        <v>0</v>
      </c>
      <c r="BO161" s="17">
        <f>本体!CC160</f>
        <v>0</v>
      </c>
      <c r="BP161" s="17">
        <f>本体!CD160</f>
        <v>0</v>
      </c>
      <c r="BQ161" s="17">
        <f>本体!BT160</f>
        <v>0</v>
      </c>
      <c r="BR161" s="17">
        <f>本体!BU160</f>
        <v>0</v>
      </c>
      <c r="BS161" s="17">
        <f>本体!BV160</f>
        <v>0</v>
      </c>
      <c r="BT161" s="17">
        <f>本体!BW160</f>
        <v>0</v>
      </c>
      <c r="BU161" s="17">
        <f>本体!BZ160</f>
        <v>0</v>
      </c>
      <c r="BV161" s="17">
        <f>本体!BS160</f>
        <v>0</v>
      </c>
      <c r="BW161" s="17">
        <f>本体!BO160</f>
        <v>0</v>
      </c>
      <c r="BX161" s="17">
        <f>本体!BP160</f>
        <v>0</v>
      </c>
      <c r="BY161" s="17">
        <f>本体!BQ160</f>
        <v>0</v>
      </c>
      <c r="BZ161" s="17">
        <f>本体!BX160</f>
        <v>0</v>
      </c>
      <c r="CA161" s="17">
        <f>本体!BY160</f>
        <v>0</v>
      </c>
      <c r="CB161" s="17">
        <f>本体!BR160</f>
        <v>0</v>
      </c>
      <c r="CC161" s="17">
        <f>本体!CA160</f>
        <v>0</v>
      </c>
      <c r="CD161" s="17">
        <f>本体!CG160</f>
        <v>0</v>
      </c>
      <c r="CE161" s="17">
        <f>本体!CH160</f>
        <v>0</v>
      </c>
      <c r="CF161" s="30">
        <f>本体!CI160</f>
        <v>0</v>
      </c>
    </row>
    <row r="162" spans="2:84">
      <c r="B162" s="29">
        <f>本体!C161</f>
        <v>0</v>
      </c>
      <c r="C162" s="17">
        <f>本体!D161</f>
        <v>0</v>
      </c>
      <c r="D162" s="17">
        <f>本体!E161</f>
        <v>0</v>
      </c>
      <c r="E162" s="17">
        <f>本体!G161</f>
        <v>0</v>
      </c>
      <c r="F162" s="17">
        <f>本体!H161</f>
        <v>0</v>
      </c>
      <c r="G162" s="17">
        <f>本体!I161</f>
        <v>0</v>
      </c>
      <c r="H162" s="17">
        <f>本体!J161</f>
        <v>0</v>
      </c>
      <c r="I162" s="17">
        <f>本体!K161</f>
        <v>0</v>
      </c>
      <c r="J162" s="17">
        <f>本体!L161</f>
        <v>0</v>
      </c>
      <c r="K162" s="17">
        <f>本体!M161</f>
        <v>0</v>
      </c>
      <c r="L162" s="17">
        <f>本体!N161</f>
        <v>0</v>
      </c>
      <c r="M162" s="17">
        <f>本体!O161</f>
        <v>0</v>
      </c>
      <c r="N162" s="17">
        <f>本体!P161</f>
        <v>0</v>
      </c>
      <c r="O162" s="17">
        <f>本体!Q161</f>
        <v>0</v>
      </c>
      <c r="P162" s="17">
        <f>本体!R161</f>
        <v>0</v>
      </c>
      <c r="Q162" s="17">
        <f>本体!S161</f>
        <v>0</v>
      </c>
      <c r="R162" s="17">
        <f>本体!T161</f>
        <v>0</v>
      </c>
      <c r="S162" s="17">
        <f>本体!U161</f>
        <v>0</v>
      </c>
      <c r="T162" s="17">
        <f>本体!V161</f>
        <v>0</v>
      </c>
      <c r="U162" s="17">
        <f>本体!W161</f>
        <v>0</v>
      </c>
      <c r="V162" s="17">
        <f>本体!X161</f>
        <v>0</v>
      </c>
      <c r="W162" s="17">
        <f>本体!Y161</f>
        <v>0</v>
      </c>
      <c r="X162" s="17">
        <f>本体!Z161</f>
        <v>0</v>
      </c>
      <c r="Y162" s="17">
        <f>本体!AA161</f>
        <v>0</v>
      </c>
      <c r="Z162" s="17">
        <f>本体!AB161</f>
        <v>0</v>
      </c>
      <c r="AA162" s="17">
        <f>本体!AC161</f>
        <v>0</v>
      </c>
      <c r="AB162" s="17">
        <f>本体!AD161</f>
        <v>0</v>
      </c>
      <c r="AC162" s="17">
        <f>本体!AE161</f>
        <v>0</v>
      </c>
      <c r="AD162" s="17">
        <f>本体!AF161</f>
        <v>0</v>
      </c>
      <c r="AE162" s="17">
        <f>本体!AG161</f>
        <v>0</v>
      </c>
      <c r="AF162" s="17">
        <f>本体!AH161</f>
        <v>0</v>
      </c>
      <c r="AG162" s="17">
        <f>本体!AI161</f>
        <v>0</v>
      </c>
      <c r="AH162" s="17">
        <f>本体!AJ161</f>
        <v>0</v>
      </c>
      <c r="AI162" s="17">
        <f>本体!AK161</f>
        <v>0</v>
      </c>
      <c r="AJ162" s="17">
        <f>本体!AL161</f>
        <v>0</v>
      </c>
      <c r="AK162" s="17">
        <f>本体!AM161</f>
        <v>0</v>
      </c>
      <c r="AL162" s="17">
        <f>本体!AN161</f>
        <v>0</v>
      </c>
      <c r="AM162" s="17">
        <f>本体!AO161</f>
        <v>0</v>
      </c>
      <c r="AN162" s="17">
        <f>本体!AP161</f>
        <v>0</v>
      </c>
      <c r="AO162" s="17">
        <f>本体!AQ161</f>
        <v>0</v>
      </c>
      <c r="AP162" s="17">
        <f>本体!AR161</f>
        <v>0</v>
      </c>
      <c r="AQ162" s="17">
        <f>本体!AS161</f>
        <v>0</v>
      </c>
      <c r="AR162" s="17">
        <f>本体!AT161</f>
        <v>0</v>
      </c>
      <c r="AS162" s="17">
        <f>本体!AU161</f>
        <v>0</v>
      </c>
      <c r="AT162" s="17">
        <f>本体!AV161</f>
        <v>0</v>
      </c>
      <c r="AU162" s="17">
        <f>本体!AW161</f>
        <v>0</v>
      </c>
      <c r="AV162" s="17">
        <f>本体!AX161</f>
        <v>0</v>
      </c>
      <c r="AW162" s="17">
        <f>本体!AY161</f>
        <v>0</v>
      </c>
      <c r="AX162" s="17">
        <f>本体!AZ161</f>
        <v>0</v>
      </c>
      <c r="AY162" s="17">
        <f>本体!BA161</f>
        <v>0</v>
      </c>
      <c r="AZ162" s="17">
        <f>本体!BB161</f>
        <v>0</v>
      </c>
      <c r="BA162" s="17">
        <f>本体!BC161</f>
        <v>0</v>
      </c>
      <c r="BB162" s="17">
        <f>本体!BD161</f>
        <v>0</v>
      </c>
      <c r="BC162" s="17">
        <f>本体!BE161</f>
        <v>0</v>
      </c>
      <c r="BD162" s="17">
        <f>本体!BF161</f>
        <v>0</v>
      </c>
      <c r="BE162" s="17">
        <f>本体!BG161</f>
        <v>0</v>
      </c>
      <c r="BF162" s="17">
        <f>本体!BH161</f>
        <v>0</v>
      </c>
      <c r="BG162" s="17">
        <f>本体!BI161</f>
        <v>0</v>
      </c>
      <c r="BH162" s="17">
        <f>本体!BJ161</f>
        <v>0</v>
      </c>
      <c r="BI162" s="17">
        <f>本体!BK161</f>
        <v>0</v>
      </c>
      <c r="BJ162" s="17">
        <f>本体!BL161</f>
        <v>0</v>
      </c>
      <c r="BK162" s="17">
        <f>本体!BM161</f>
        <v>0</v>
      </c>
      <c r="BL162" s="17">
        <f>本体!BN161</f>
        <v>0</v>
      </c>
      <c r="BM162" s="17">
        <f>本体!CE161</f>
        <v>0</v>
      </c>
      <c r="BN162" s="17">
        <f>本体!CB161</f>
        <v>0</v>
      </c>
      <c r="BO162" s="17">
        <f>本体!CC161</f>
        <v>0</v>
      </c>
      <c r="BP162" s="17">
        <f>本体!CD161</f>
        <v>0</v>
      </c>
      <c r="BQ162" s="17">
        <f>本体!BT161</f>
        <v>0</v>
      </c>
      <c r="BR162" s="17">
        <f>本体!BU161</f>
        <v>0</v>
      </c>
      <c r="BS162" s="17">
        <f>本体!BV161</f>
        <v>0</v>
      </c>
      <c r="BT162" s="17">
        <f>本体!BW161</f>
        <v>0</v>
      </c>
      <c r="BU162" s="17">
        <f>本体!BZ161</f>
        <v>0</v>
      </c>
      <c r="BV162" s="17">
        <f>本体!BS161</f>
        <v>0</v>
      </c>
      <c r="BW162" s="17">
        <f>本体!BO161</f>
        <v>0</v>
      </c>
      <c r="BX162" s="17">
        <f>本体!BP161</f>
        <v>0</v>
      </c>
      <c r="BY162" s="17">
        <f>本体!BQ161</f>
        <v>0</v>
      </c>
      <c r="BZ162" s="17">
        <f>本体!BX161</f>
        <v>0</v>
      </c>
      <c r="CA162" s="17">
        <f>本体!BY161</f>
        <v>0</v>
      </c>
      <c r="CB162" s="17">
        <f>本体!BR161</f>
        <v>0</v>
      </c>
      <c r="CC162" s="17">
        <f>本体!CA161</f>
        <v>0</v>
      </c>
      <c r="CD162" s="17">
        <f>本体!CG161</f>
        <v>0</v>
      </c>
      <c r="CE162" s="17">
        <f>本体!CH161</f>
        <v>0</v>
      </c>
      <c r="CF162" s="30">
        <f>本体!CI161</f>
        <v>0</v>
      </c>
    </row>
    <row r="163" spans="2:84">
      <c r="B163" s="29">
        <f>本体!C162</f>
        <v>0</v>
      </c>
      <c r="C163" s="17">
        <f>本体!D162</f>
        <v>0</v>
      </c>
      <c r="D163" s="17">
        <f>本体!E162</f>
        <v>0</v>
      </c>
      <c r="E163" s="17">
        <f>本体!G162</f>
        <v>0</v>
      </c>
      <c r="F163" s="17">
        <f>本体!H162</f>
        <v>0</v>
      </c>
      <c r="G163" s="17">
        <f>本体!I162</f>
        <v>0</v>
      </c>
      <c r="H163" s="17">
        <f>本体!J162</f>
        <v>0</v>
      </c>
      <c r="I163" s="17">
        <f>本体!K162</f>
        <v>0</v>
      </c>
      <c r="J163" s="17">
        <f>本体!L162</f>
        <v>0</v>
      </c>
      <c r="K163" s="17">
        <f>本体!M162</f>
        <v>0</v>
      </c>
      <c r="L163" s="17">
        <f>本体!N162</f>
        <v>0</v>
      </c>
      <c r="M163" s="17">
        <f>本体!O162</f>
        <v>0</v>
      </c>
      <c r="N163" s="17">
        <f>本体!P162</f>
        <v>0</v>
      </c>
      <c r="O163" s="17">
        <f>本体!Q162</f>
        <v>0</v>
      </c>
      <c r="P163" s="17">
        <f>本体!R162</f>
        <v>0</v>
      </c>
      <c r="Q163" s="17">
        <f>本体!S162</f>
        <v>0</v>
      </c>
      <c r="R163" s="17">
        <f>本体!T162</f>
        <v>0</v>
      </c>
      <c r="S163" s="17">
        <f>本体!U162</f>
        <v>0</v>
      </c>
      <c r="T163" s="17">
        <f>本体!V162</f>
        <v>0</v>
      </c>
      <c r="U163" s="17">
        <f>本体!W162</f>
        <v>0</v>
      </c>
      <c r="V163" s="17">
        <f>本体!X162</f>
        <v>0</v>
      </c>
      <c r="W163" s="17">
        <f>本体!Y162</f>
        <v>0</v>
      </c>
      <c r="X163" s="17">
        <f>本体!Z162</f>
        <v>0</v>
      </c>
      <c r="Y163" s="17">
        <f>本体!AA162</f>
        <v>0</v>
      </c>
      <c r="Z163" s="17">
        <f>本体!AB162</f>
        <v>0</v>
      </c>
      <c r="AA163" s="17">
        <f>本体!AC162</f>
        <v>0</v>
      </c>
      <c r="AB163" s="17">
        <f>本体!AD162</f>
        <v>0</v>
      </c>
      <c r="AC163" s="17">
        <f>本体!AE162</f>
        <v>0</v>
      </c>
      <c r="AD163" s="17">
        <f>本体!AF162</f>
        <v>0</v>
      </c>
      <c r="AE163" s="17">
        <f>本体!AG162</f>
        <v>0</v>
      </c>
      <c r="AF163" s="17">
        <f>本体!AH162</f>
        <v>0</v>
      </c>
      <c r="AG163" s="17">
        <f>本体!AI162</f>
        <v>0</v>
      </c>
      <c r="AH163" s="17">
        <f>本体!AJ162</f>
        <v>0</v>
      </c>
      <c r="AI163" s="17">
        <f>本体!AK162</f>
        <v>0</v>
      </c>
      <c r="AJ163" s="17">
        <f>本体!AL162</f>
        <v>0</v>
      </c>
      <c r="AK163" s="17">
        <f>本体!AM162</f>
        <v>0</v>
      </c>
      <c r="AL163" s="17">
        <f>本体!AN162</f>
        <v>0</v>
      </c>
      <c r="AM163" s="17">
        <f>本体!AO162</f>
        <v>0</v>
      </c>
      <c r="AN163" s="17">
        <f>本体!AP162</f>
        <v>0</v>
      </c>
      <c r="AO163" s="17">
        <f>本体!AQ162</f>
        <v>0</v>
      </c>
      <c r="AP163" s="17">
        <f>本体!AR162</f>
        <v>0</v>
      </c>
      <c r="AQ163" s="17">
        <f>本体!AS162</f>
        <v>0</v>
      </c>
      <c r="AR163" s="17">
        <f>本体!AT162</f>
        <v>0</v>
      </c>
      <c r="AS163" s="17">
        <f>本体!AU162</f>
        <v>0</v>
      </c>
      <c r="AT163" s="17">
        <f>本体!AV162</f>
        <v>0</v>
      </c>
      <c r="AU163" s="17">
        <f>本体!AW162</f>
        <v>0</v>
      </c>
      <c r="AV163" s="17">
        <f>本体!AX162</f>
        <v>0</v>
      </c>
      <c r="AW163" s="17">
        <f>本体!AY162</f>
        <v>0</v>
      </c>
      <c r="AX163" s="17">
        <f>本体!AZ162</f>
        <v>0</v>
      </c>
      <c r="AY163" s="17">
        <f>本体!BA162</f>
        <v>0</v>
      </c>
      <c r="AZ163" s="17">
        <f>本体!BB162</f>
        <v>0</v>
      </c>
      <c r="BA163" s="17">
        <f>本体!BC162</f>
        <v>0</v>
      </c>
      <c r="BB163" s="17">
        <f>本体!BD162</f>
        <v>0</v>
      </c>
      <c r="BC163" s="17">
        <f>本体!BE162</f>
        <v>0</v>
      </c>
      <c r="BD163" s="17">
        <f>本体!BF162</f>
        <v>0</v>
      </c>
      <c r="BE163" s="17">
        <f>本体!BG162</f>
        <v>0</v>
      </c>
      <c r="BF163" s="17">
        <f>本体!BH162</f>
        <v>0</v>
      </c>
      <c r="BG163" s="17">
        <f>本体!BI162</f>
        <v>0</v>
      </c>
      <c r="BH163" s="17">
        <f>本体!BJ162</f>
        <v>0</v>
      </c>
      <c r="BI163" s="17">
        <f>本体!BK162</f>
        <v>0</v>
      </c>
      <c r="BJ163" s="17">
        <f>本体!BL162</f>
        <v>0</v>
      </c>
      <c r="BK163" s="17">
        <f>本体!BM162</f>
        <v>0</v>
      </c>
      <c r="BL163" s="17">
        <f>本体!BN162</f>
        <v>0</v>
      </c>
      <c r="BM163" s="17">
        <f>本体!CE162</f>
        <v>0</v>
      </c>
      <c r="BN163" s="17">
        <f>本体!CB162</f>
        <v>0</v>
      </c>
      <c r="BO163" s="17">
        <f>本体!CC162</f>
        <v>0</v>
      </c>
      <c r="BP163" s="17">
        <f>本体!CD162</f>
        <v>0</v>
      </c>
      <c r="BQ163" s="17">
        <f>本体!BT162</f>
        <v>0</v>
      </c>
      <c r="BR163" s="17">
        <f>本体!BU162</f>
        <v>0</v>
      </c>
      <c r="BS163" s="17">
        <f>本体!BV162</f>
        <v>0</v>
      </c>
      <c r="BT163" s="17">
        <f>本体!BW162</f>
        <v>0</v>
      </c>
      <c r="BU163" s="17">
        <f>本体!BZ162</f>
        <v>0</v>
      </c>
      <c r="BV163" s="17">
        <f>本体!BS162</f>
        <v>0</v>
      </c>
      <c r="BW163" s="17">
        <f>本体!BO162</f>
        <v>0</v>
      </c>
      <c r="BX163" s="17">
        <f>本体!BP162</f>
        <v>0</v>
      </c>
      <c r="BY163" s="17">
        <f>本体!BQ162</f>
        <v>0</v>
      </c>
      <c r="BZ163" s="17">
        <f>本体!BX162</f>
        <v>0</v>
      </c>
      <c r="CA163" s="17">
        <f>本体!BY162</f>
        <v>0</v>
      </c>
      <c r="CB163" s="17">
        <f>本体!BR162</f>
        <v>0</v>
      </c>
      <c r="CC163" s="17">
        <f>本体!CA162</f>
        <v>0</v>
      </c>
      <c r="CD163" s="17">
        <f>本体!CG162</f>
        <v>0</v>
      </c>
      <c r="CE163" s="17">
        <f>本体!CH162</f>
        <v>0</v>
      </c>
      <c r="CF163" s="30">
        <f>本体!CI162</f>
        <v>0</v>
      </c>
    </row>
    <row r="164" spans="2:84">
      <c r="B164" s="29">
        <f>本体!C163</f>
        <v>0</v>
      </c>
      <c r="C164" s="17">
        <f>本体!D163</f>
        <v>0</v>
      </c>
      <c r="D164" s="17">
        <f>本体!E163</f>
        <v>0</v>
      </c>
      <c r="E164" s="17">
        <f>本体!G163</f>
        <v>0</v>
      </c>
      <c r="F164" s="17">
        <f>本体!H163</f>
        <v>0</v>
      </c>
      <c r="G164" s="17">
        <f>本体!I163</f>
        <v>0</v>
      </c>
      <c r="H164" s="17">
        <f>本体!J163</f>
        <v>0</v>
      </c>
      <c r="I164" s="17">
        <f>本体!K163</f>
        <v>0</v>
      </c>
      <c r="J164" s="17">
        <f>本体!L163</f>
        <v>0</v>
      </c>
      <c r="K164" s="17">
        <f>本体!M163</f>
        <v>0</v>
      </c>
      <c r="L164" s="17">
        <f>本体!N163</f>
        <v>0</v>
      </c>
      <c r="M164" s="17">
        <f>本体!O163</f>
        <v>0</v>
      </c>
      <c r="N164" s="17">
        <f>本体!P163</f>
        <v>0</v>
      </c>
      <c r="O164" s="17">
        <f>本体!Q163</f>
        <v>0</v>
      </c>
      <c r="P164" s="17">
        <f>本体!R163</f>
        <v>0</v>
      </c>
      <c r="Q164" s="17">
        <f>本体!S163</f>
        <v>0</v>
      </c>
      <c r="R164" s="17">
        <f>本体!T163</f>
        <v>0</v>
      </c>
      <c r="S164" s="17">
        <f>本体!U163</f>
        <v>0</v>
      </c>
      <c r="T164" s="17">
        <f>本体!V163</f>
        <v>0</v>
      </c>
      <c r="U164" s="17">
        <f>本体!W163</f>
        <v>0</v>
      </c>
      <c r="V164" s="17">
        <f>本体!X163</f>
        <v>0</v>
      </c>
      <c r="W164" s="17">
        <f>本体!Y163</f>
        <v>0</v>
      </c>
      <c r="X164" s="17">
        <f>本体!Z163</f>
        <v>0</v>
      </c>
      <c r="Y164" s="17">
        <f>本体!AA163</f>
        <v>0</v>
      </c>
      <c r="Z164" s="17">
        <f>本体!AB163</f>
        <v>0</v>
      </c>
      <c r="AA164" s="17">
        <f>本体!AC163</f>
        <v>0</v>
      </c>
      <c r="AB164" s="17">
        <f>本体!AD163</f>
        <v>0</v>
      </c>
      <c r="AC164" s="17">
        <f>本体!AE163</f>
        <v>0</v>
      </c>
      <c r="AD164" s="17">
        <f>本体!AF163</f>
        <v>0</v>
      </c>
      <c r="AE164" s="17">
        <f>本体!AG163</f>
        <v>0</v>
      </c>
      <c r="AF164" s="17">
        <f>本体!AH163</f>
        <v>0</v>
      </c>
      <c r="AG164" s="17">
        <f>本体!AI163</f>
        <v>0</v>
      </c>
      <c r="AH164" s="17">
        <f>本体!AJ163</f>
        <v>0</v>
      </c>
      <c r="AI164" s="17">
        <f>本体!AK163</f>
        <v>0</v>
      </c>
      <c r="AJ164" s="17">
        <f>本体!AL163</f>
        <v>0</v>
      </c>
      <c r="AK164" s="17">
        <f>本体!AM163</f>
        <v>0</v>
      </c>
      <c r="AL164" s="17">
        <f>本体!AN163</f>
        <v>0</v>
      </c>
      <c r="AM164" s="17">
        <f>本体!AO163</f>
        <v>0</v>
      </c>
      <c r="AN164" s="17">
        <f>本体!AP163</f>
        <v>0</v>
      </c>
      <c r="AO164" s="17">
        <f>本体!AQ163</f>
        <v>0</v>
      </c>
      <c r="AP164" s="17">
        <f>本体!AR163</f>
        <v>0</v>
      </c>
      <c r="AQ164" s="17">
        <f>本体!AS163</f>
        <v>0</v>
      </c>
      <c r="AR164" s="17">
        <f>本体!AT163</f>
        <v>0</v>
      </c>
      <c r="AS164" s="17">
        <f>本体!AU163</f>
        <v>0</v>
      </c>
      <c r="AT164" s="17">
        <f>本体!AV163</f>
        <v>0</v>
      </c>
      <c r="AU164" s="17">
        <f>本体!AW163</f>
        <v>0</v>
      </c>
      <c r="AV164" s="17">
        <f>本体!AX163</f>
        <v>0</v>
      </c>
      <c r="AW164" s="17">
        <f>本体!AY163</f>
        <v>0</v>
      </c>
      <c r="AX164" s="17">
        <f>本体!AZ163</f>
        <v>0</v>
      </c>
      <c r="AY164" s="17">
        <f>本体!BA163</f>
        <v>0</v>
      </c>
      <c r="AZ164" s="17">
        <f>本体!BB163</f>
        <v>0</v>
      </c>
      <c r="BA164" s="17">
        <f>本体!BC163</f>
        <v>0</v>
      </c>
      <c r="BB164" s="17">
        <f>本体!BD163</f>
        <v>0</v>
      </c>
      <c r="BC164" s="17">
        <f>本体!BE163</f>
        <v>0</v>
      </c>
      <c r="BD164" s="17">
        <f>本体!BF163</f>
        <v>0</v>
      </c>
      <c r="BE164" s="17">
        <f>本体!BG163</f>
        <v>0</v>
      </c>
      <c r="BF164" s="17">
        <f>本体!BH163</f>
        <v>0</v>
      </c>
      <c r="BG164" s="17">
        <f>本体!BI163</f>
        <v>0</v>
      </c>
      <c r="BH164" s="17">
        <f>本体!BJ163</f>
        <v>0</v>
      </c>
      <c r="BI164" s="17">
        <f>本体!BK163</f>
        <v>0</v>
      </c>
      <c r="BJ164" s="17">
        <f>本体!BL163</f>
        <v>0</v>
      </c>
      <c r="BK164" s="17">
        <f>本体!BM163</f>
        <v>0</v>
      </c>
      <c r="BL164" s="17">
        <f>本体!BN163</f>
        <v>0</v>
      </c>
      <c r="BM164" s="17">
        <f>本体!CE163</f>
        <v>0</v>
      </c>
      <c r="BN164" s="17">
        <f>本体!CB163</f>
        <v>0</v>
      </c>
      <c r="BO164" s="17">
        <f>本体!CC163</f>
        <v>0</v>
      </c>
      <c r="BP164" s="17">
        <f>本体!CD163</f>
        <v>0</v>
      </c>
      <c r="BQ164" s="17">
        <f>本体!BT163</f>
        <v>0</v>
      </c>
      <c r="BR164" s="17">
        <f>本体!BU163</f>
        <v>0</v>
      </c>
      <c r="BS164" s="17">
        <f>本体!BV163</f>
        <v>0</v>
      </c>
      <c r="BT164" s="17">
        <f>本体!BW163</f>
        <v>0</v>
      </c>
      <c r="BU164" s="17">
        <f>本体!BZ163</f>
        <v>0</v>
      </c>
      <c r="BV164" s="17">
        <f>本体!BS163</f>
        <v>0</v>
      </c>
      <c r="BW164" s="17">
        <f>本体!BO163</f>
        <v>0</v>
      </c>
      <c r="BX164" s="17">
        <f>本体!BP163</f>
        <v>0</v>
      </c>
      <c r="BY164" s="17">
        <f>本体!BQ163</f>
        <v>0</v>
      </c>
      <c r="BZ164" s="17">
        <f>本体!BX163</f>
        <v>0</v>
      </c>
      <c r="CA164" s="17">
        <f>本体!BY163</f>
        <v>0</v>
      </c>
      <c r="CB164" s="17">
        <f>本体!BR163</f>
        <v>0</v>
      </c>
      <c r="CC164" s="17">
        <f>本体!CA163</f>
        <v>0</v>
      </c>
      <c r="CD164" s="17">
        <f>本体!CG163</f>
        <v>0</v>
      </c>
      <c r="CE164" s="17">
        <f>本体!CH163</f>
        <v>0</v>
      </c>
      <c r="CF164" s="30">
        <f>本体!CI163</f>
        <v>0</v>
      </c>
    </row>
    <row r="165" spans="2:84">
      <c r="B165" s="29">
        <f>本体!C164</f>
        <v>0</v>
      </c>
      <c r="C165" s="17">
        <f>本体!D164</f>
        <v>0</v>
      </c>
      <c r="D165" s="17">
        <f>本体!E164</f>
        <v>0</v>
      </c>
      <c r="E165" s="17">
        <f>本体!G164</f>
        <v>0</v>
      </c>
      <c r="F165" s="17">
        <f>本体!H164</f>
        <v>0</v>
      </c>
      <c r="G165" s="17">
        <f>本体!I164</f>
        <v>0</v>
      </c>
      <c r="H165" s="17">
        <f>本体!J164</f>
        <v>0</v>
      </c>
      <c r="I165" s="17">
        <f>本体!K164</f>
        <v>0</v>
      </c>
      <c r="J165" s="17">
        <f>本体!L164</f>
        <v>0</v>
      </c>
      <c r="K165" s="17">
        <f>本体!M164</f>
        <v>0</v>
      </c>
      <c r="L165" s="17">
        <f>本体!N164</f>
        <v>0</v>
      </c>
      <c r="M165" s="17">
        <f>本体!O164</f>
        <v>0</v>
      </c>
      <c r="N165" s="17">
        <f>本体!P164</f>
        <v>0</v>
      </c>
      <c r="O165" s="17">
        <f>本体!Q164</f>
        <v>0</v>
      </c>
      <c r="P165" s="17">
        <f>本体!R164</f>
        <v>0</v>
      </c>
      <c r="Q165" s="17">
        <f>本体!S164</f>
        <v>0</v>
      </c>
      <c r="R165" s="17">
        <f>本体!T164</f>
        <v>0</v>
      </c>
      <c r="S165" s="17">
        <f>本体!U164</f>
        <v>0</v>
      </c>
      <c r="T165" s="17">
        <f>本体!V164</f>
        <v>0</v>
      </c>
      <c r="U165" s="17">
        <f>本体!W164</f>
        <v>0</v>
      </c>
      <c r="V165" s="17">
        <f>本体!X164</f>
        <v>0</v>
      </c>
      <c r="W165" s="17">
        <f>本体!Y164</f>
        <v>0</v>
      </c>
      <c r="X165" s="17">
        <f>本体!Z164</f>
        <v>0</v>
      </c>
      <c r="Y165" s="17">
        <f>本体!AA164</f>
        <v>0</v>
      </c>
      <c r="Z165" s="17">
        <f>本体!AB164</f>
        <v>0</v>
      </c>
      <c r="AA165" s="17">
        <f>本体!AC164</f>
        <v>0</v>
      </c>
      <c r="AB165" s="17">
        <f>本体!AD164</f>
        <v>0</v>
      </c>
      <c r="AC165" s="17">
        <f>本体!AE164</f>
        <v>0</v>
      </c>
      <c r="AD165" s="17">
        <f>本体!AF164</f>
        <v>0</v>
      </c>
      <c r="AE165" s="17">
        <f>本体!AG164</f>
        <v>0</v>
      </c>
      <c r="AF165" s="17">
        <f>本体!AH164</f>
        <v>0</v>
      </c>
      <c r="AG165" s="17">
        <f>本体!AI164</f>
        <v>0</v>
      </c>
      <c r="AH165" s="17">
        <f>本体!AJ164</f>
        <v>0</v>
      </c>
      <c r="AI165" s="17">
        <f>本体!AK164</f>
        <v>0</v>
      </c>
      <c r="AJ165" s="17">
        <f>本体!AL164</f>
        <v>0</v>
      </c>
      <c r="AK165" s="17">
        <f>本体!AM164</f>
        <v>0</v>
      </c>
      <c r="AL165" s="17">
        <f>本体!AN164</f>
        <v>0</v>
      </c>
      <c r="AM165" s="17">
        <f>本体!AO164</f>
        <v>0</v>
      </c>
      <c r="AN165" s="17">
        <f>本体!AP164</f>
        <v>0</v>
      </c>
      <c r="AO165" s="17">
        <f>本体!AQ164</f>
        <v>0</v>
      </c>
      <c r="AP165" s="17">
        <f>本体!AR164</f>
        <v>0</v>
      </c>
      <c r="AQ165" s="17">
        <f>本体!AS164</f>
        <v>0</v>
      </c>
      <c r="AR165" s="17">
        <f>本体!AT164</f>
        <v>0</v>
      </c>
      <c r="AS165" s="17">
        <f>本体!AU164</f>
        <v>0</v>
      </c>
      <c r="AT165" s="17">
        <f>本体!AV164</f>
        <v>0</v>
      </c>
      <c r="AU165" s="17">
        <f>本体!AW164</f>
        <v>0</v>
      </c>
      <c r="AV165" s="17">
        <f>本体!AX164</f>
        <v>0</v>
      </c>
      <c r="AW165" s="17">
        <f>本体!AY164</f>
        <v>0</v>
      </c>
      <c r="AX165" s="17">
        <f>本体!AZ164</f>
        <v>0</v>
      </c>
      <c r="AY165" s="17">
        <f>本体!BA164</f>
        <v>0</v>
      </c>
      <c r="AZ165" s="17">
        <f>本体!BB164</f>
        <v>0</v>
      </c>
      <c r="BA165" s="17">
        <f>本体!BC164</f>
        <v>0</v>
      </c>
      <c r="BB165" s="17">
        <f>本体!BD164</f>
        <v>0</v>
      </c>
      <c r="BC165" s="17">
        <f>本体!BE164</f>
        <v>0</v>
      </c>
      <c r="BD165" s="17">
        <f>本体!BF164</f>
        <v>0</v>
      </c>
      <c r="BE165" s="17">
        <f>本体!BG164</f>
        <v>0</v>
      </c>
      <c r="BF165" s="17">
        <f>本体!BH164</f>
        <v>0</v>
      </c>
      <c r="BG165" s="17">
        <f>本体!BI164</f>
        <v>0</v>
      </c>
      <c r="BH165" s="17">
        <f>本体!BJ164</f>
        <v>0</v>
      </c>
      <c r="BI165" s="17">
        <f>本体!BK164</f>
        <v>0</v>
      </c>
      <c r="BJ165" s="17">
        <f>本体!BL164</f>
        <v>0</v>
      </c>
      <c r="BK165" s="17">
        <f>本体!BM164</f>
        <v>0</v>
      </c>
      <c r="BL165" s="17">
        <f>本体!BN164</f>
        <v>0</v>
      </c>
      <c r="BM165" s="17">
        <f>本体!CE164</f>
        <v>0</v>
      </c>
      <c r="BN165" s="17">
        <f>本体!CB164</f>
        <v>0</v>
      </c>
      <c r="BO165" s="17">
        <f>本体!CC164</f>
        <v>0</v>
      </c>
      <c r="BP165" s="17">
        <f>本体!CD164</f>
        <v>0</v>
      </c>
      <c r="BQ165" s="17">
        <f>本体!BT164</f>
        <v>0</v>
      </c>
      <c r="BR165" s="17">
        <f>本体!BU164</f>
        <v>0</v>
      </c>
      <c r="BS165" s="17">
        <f>本体!BV164</f>
        <v>0</v>
      </c>
      <c r="BT165" s="17">
        <f>本体!BW164</f>
        <v>0</v>
      </c>
      <c r="BU165" s="17">
        <f>本体!BZ164</f>
        <v>0</v>
      </c>
      <c r="BV165" s="17">
        <f>本体!BS164</f>
        <v>0</v>
      </c>
      <c r="BW165" s="17">
        <f>本体!BO164</f>
        <v>0</v>
      </c>
      <c r="BX165" s="17">
        <f>本体!BP164</f>
        <v>0</v>
      </c>
      <c r="BY165" s="17">
        <f>本体!BQ164</f>
        <v>0</v>
      </c>
      <c r="BZ165" s="17">
        <f>本体!BX164</f>
        <v>0</v>
      </c>
      <c r="CA165" s="17">
        <f>本体!BY164</f>
        <v>0</v>
      </c>
      <c r="CB165" s="17">
        <f>本体!BR164</f>
        <v>0</v>
      </c>
      <c r="CC165" s="17">
        <f>本体!CA164</f>
        <v>0</v>
      </c>
      <c r="CD165" s="17">
        <f>本体!CG164</f>
        <v>0</v>
      </c>
      <c r="CE165" s="17">
        <f>本体!CH164</f>
        <v>0</v>
      </c>
      <c r="CF165" s="30">
        <f>本体!CI164</f>
        <v>0</v>
      </c>
    </row>
    <row r="166" spans="2:84">
      <c r="B166" s="29">
        <f>本体!C165</f>
        <v>0</v>
      </c>
      <c r="C166" s="17">
        <f>本体!D165</f>
        <v>0</v>
      </c>
      <c r="D166" s="17">
        <f>本体!E165</f>
        <v>0</v>
      </c>
      <c r="E166" s="17">
        <f>本体!G165</f>
        <v>0</v>
      </c>
      <c r="F166" s="17">
        <f>本体!H165</f>
        <v>0</v>
      </c>
      <c r="G166" s="17">
        <f>本体!I165</f>
        <v>0</v>
      </c>
      <c r="H166" s="17">
        <f>本体!J165</f>
        <v>0</v>
      </c>
      <c r="I166" s="17">
        <f>本体!K165</f>
        <v>0</v>
      </c>
      <c r="J166" s="17">
        <f>本体!L165</f>
        <v>0</v>
      </c>
      <c r="K166" s="17">
        <f>本体!M165</f>
        <v>0</v>
      </c>
      <c r="L166" s="17">
        <f>本体!N165</f>
        <v>0</v>
      </c>
      <c r="M166" s="17">
        <f>本体!O165</f>
        <v>0</v>
      </c>
      <c r="N166" s="17">
        <f>本体!P165</f>
        <v>0</v>
      </c>
      <c r="O166" s="17">
        <f>本体!Q165</f>
        <v>0</v>
      </c>
      <c r="P166" s="17">
        <f>本体!R165</f>
        <v>0</v>
      </c>
      <c r="Q166" s="17">
        <f>本体!S165</f>
        <v>0</v>
      </c>
      <c r="R166" s="17">
        <f>本体!T165</f>
        <v>0</v>
      </c>
      <c r="S166" s="17">
        <f>本体!U165</f>
        <v>0</v>
      </c>
      <c r="T166" s="17">
        <f>本体!V165</f>
        <v>0</v>
      </c>
      <c r="U166" s="17">
        <f>本体!W165</f>
        <v>0</v>
      </c>
      <c r="V166" s="17">
        <f>本体!X165</f>
        <v>0</v>
      </c>
      <c r="W166" s="17">
        <f>本体!Y165</f>
        <v>0</v>
      </c>
      <c r="X166" s="17">
        <f>本体!Z165</f>
        <v>0</v>
      </c>
      <c r="Y166" s="17">
        <f>本体!AA165</f>
        <v>0</v>
      </c>
      <c r="Z166" s="17">
        <f>本体!AB165</f>
        <v>0</v>
      </c>
      <c r="AA166" s="17">
        <f>本体!AC165</f>
        <v>0</v>
      </c>
      <c r="AB166" s="17">
        <f>本体!AD165</f>
        <v>0</v>
      </c>
      <c r="AC166" s="17">
        <f>本体!AE165</f>
        <v>0</v>
      </c>
      <c r="AD166" s="17">
        <f>本体!AF165</f>
        <v>0</v>
      </c>
      <c r="AE166" s="17">
        <f>本体!AG165</f>
        <v>0</v>
      </c>
      <c r="AF166" s="17">
        <f>本体!AH165</f>
        <v>0</v>
      </c>
      <c r="AG166" s="17">
        <f>本体!AI165</f>
        <v>0</v>
      </c>
      <c r="AH166" s="17">
        <f>本体!AJ165</f>
        <v>0</v>
      </c>
      <c r="AI166" s="17">
        <f>本体!AK165</f>
        <v>0</v>
      </c>
      <c r="AJ166" s="17">
        <f>本体!AL165</f>
        <v>0</v>
      </c>
      <c r="AK166" s="17">
        <f>本体!AM165</f>
        <v>0</v>
      </c>
      <c r="AL166" s="17">
        <f>本体!AN165</f>
        <v>0</v>
      </c>
      <c r="AM166" s="17">
        <f>本体!AO165</f>
        <v>0</v>
      </c>
      <c r="AN166" s="17">
        <f>本体!AP165</f>
        <v>0</v>
      </c>
      <c r="AO166" s="17">
        <f>本体!AQ165</f>
        <v>0</v>
      </c>
      <c r="AP166" s="17">
        <f>本体!AR165</f>
        <v>0</v>
      </c>
      <c r="AQ166" s="17">
        <f>本体!AS165</f>
        <v>0</v>
      </c>
      <c r="AR166" s="17">
        <f>本体!AT165</f>
        <v>0</v>
      </c>
      <c r="AS166" s="17">
        <f>本体!AU165</f>
        <v>0</v>
      </c>
      <c r="AT166" s="17">
        <f>本体!AV165</f>
        <v>0</v>
      </c>
      <c r="AU166" s="17">
        <f>本体!AW165</f>
        <v>0</v>
      </c>
      <c r="AV166" s="17">
        <f>本体!AX165</f>
        <v>0</v>
      </c>
      <c r="AW166" s="17">
        <f>本体!AY165</f>
        <v>0</v>
      </c>
      <c r="AX166" s="17">
        <f>本体!AZ165</f>
        <v>0</v>
      </c>
      <c r="AY166" s="17">
        <f>本体!BA165</f>
        <v>0</v>
      </c>
      <c r="AZ166" s="17">
        <f>本体!BB165</f>
        <v>0</v>
      </c>
      <c r="BA166" s="17">
        <f>本体!BC165</f>
        <v>0</v>
      </c>
      <c r="BB166" s="17">
        <f>本体!BD165</f>
        <v>0</v>
      </c>
      <c r="BC166" s="17">
        <f>本体!BE165</f>
        <v>0</v>
      </c>
      <c r="BD166" s="17">
        <f>本体!BF165</f>
        <v>0</v>
      </c>
      <c r="BE166" s="17">
        <f>本体!BG165</f>
        <v>0</v>
      </c>
      <c r="BF166" s="17">
        <f>本体!BH165</f>
        <v>0</v>
      </c>
      <c r="BG166" s="17">
        <f>本体!BI165</f>
        <v>0</v>
      </c>
      <c r="BH166" s="17">
        <f>本体!BJ165</f>
        <v>0</v>
      </c>
      <c r="BI166" s="17">
        <f>本体!BK165</f>
        <v>0</v>
      </c>
      <c r="BJ166" s="17">
        <f>本体!BL165</f>
        <v>0</v>
      </c>
      <c r="BK166" s="17">
        <f>本体!BM165</f>
        <v>0</v>
      </c>
      <c r="BL166" s="17">
        <f>本体!BN165</f>
        <v>0</v>
      </c>
      <c r="BM166" s="17">
        <f>本体!CE165</f>
        <v>0</v>
      </c>
      <c r="BN166" s="17">
        <f>本体!CB165</f>
        <v>0</v>
      </c>
      <c r="BO166" s="17">
        <f>本体!CC165</f>
        <v>0</v>
      </c>
      <c r="BP166" s="17">
        <f>本体!CD165</f>
        <v>0</v>
      </c>
      <c r="BQ166" s="17">
        <f>本体!BT165</f>
        <v>0</v>
      </c>
      <c r="BR166" s="17">
        <f>本体!BU165</f>
        <v>0</v>
      </c>
      <c r="BS166" s="17">
        <f>本体!BV165</f>
        <v>0</v>
      </c>
      <c r="BT166" s="17">
        <f>本体!BW165</f>
        <v>0</v>
      </c>
      <c r="BU166" s="17">
        <f>本体!BZ165</f>
        <v>0</v>
      </c>
      <c r="BV166" s="17">
        <f>本体!BS165</f>
        <v>0</v>
      </c>
      <c r="BW166" s="17">
        <f>本体!BO165</f>
        <v>0</v>
      </c>
      <c r="BX166" s="17">
        <f>本体!BP165</f>
        <v>0</v>
      </c>
      <c r="BY166" s="17">
        <f>本体!BQ165</f>
        <v>0</v>
      </c>
      <c r="BZ166" s="17">
        <f>本体!BX165</f>
        <v>0</v>
      </c>
      <c r="CA166" s="17">
        <f>本体!BY165</f>
        <v>0</v>
      </c>
      <c r="CB166" s="17">
        <f>本体!BR165</f>
        <v>0</v>
      </c>
      <c r="CC166" s="17">
        <f>本体!CA165</f>
        <v>0</v>
      </c>
      <c r="CD166" s="17">
        <f>本体!CG165</f>
        <v>0</v>
      </c>
      <c r="CE166" s="17">
        <f>本体!CH165</f>
        <v>0</v>
      </c>
      <c r="CF166" s="30">
        <f>本体!CI165</f>
        <v>0</v>
      </c>
    </row>
    <row r="167" spans="2:84">
      <c r="B167" s="29">
        <f>本体!C166</f>
        <v>0</v>
      </c>
      <c r="C167" s="17">
        <f>本体!D166</f>
        <v>0</v>
      </c>
      <c r="D167" s="17">
        <f>本体!E166</f>
        <v>0</v>
      </c>
      <c r="E167" s="17">
        <f>本体!G166</f>
        <v>0</v>
      </c>
      <c r="F167" s="17">
        <f>本体!H166</f>
        <v>0</v>
      </c>
      <c r="G167" s="17">
        <f>本体!I166</f>
        <v>0</v>
      </c>
      <c r="H167" s="17">
        <f>本体!J166</f>
        <v>0</v>
      </c>
      <c r="I167" s="17">
        <f>本体!K166</f>
        <v>0</v>
      </c>
      <c r="J167" s="17">
        <f>本体!L166</f>
        <v>0</v>
      </c>
      <c r="K167" s="17">
        <f>本体!M166</f>
        <v>0</v>
      </c>
      <c r="L167" s="17">
        <f>本体!N166</f>
        <v>0</v>
      </c>
      <c r="M167" s="17">
        <f>本体!O166</f>
        <v>0</v>
      </c>
      <c r="N167" s="17">
        <f>本体!P166</f>
        <v>0</v>
      </c>
      <c r="O167" s="17">
        <f>本体!Q166</f>
        <v>0</v>
      </c>
      <c r="P167" s="17">
        <f>本体!R166</f>
        <v>0</v>
      </c>
      <c r="Q167" s="17">
        <f>本体!S166</f>
        <v>0</v>
      </c>
      <c r="R167" s="17">
        <f>本体!T166</f>
        <v>0</v>
      </c>
      <c r="S167" s="17">
        <f>本体!U166</f>
        <v>0</v>
      </c>
      <c r="T167" s="17">
        <f>本体!V166</f>
        <v>0</v>
      </c>
      <c r="U167" s="17">
        <f>本体!W166</f>
        <v>0</v>
      </c>
      <c r="V167" s="17">
        <f>本体!X166</f>
        <v>0</v>
      </c>
      <c r="W167" s="17">
        <f>本体!Y166</f>
        <v>0</v>
      </c>
      <c r="X167" s="17">
        <f>本体!Z166</f>
        <v>0</v>
      </c>
      <c r="Y167" s="17">
        <f>本体!AA166</f>
        <v>0</v>
      </c>
      <c r="Z167" s="17">
        <f>本体!AB166</f>
        <v>0</v>
      </c>
      <c r="AA167" s="17">
        <f>本体!AC166</f>
        <v>0</v>
      </c>
      <c r="AB167" s="17">
        <f>本体!AD166</f>
        <v>0</v>
      </c>
      <c r="AC167" s="17">
        <f>本体!AE166</f>
        <v>0</v>
      </c>
      <c r="AD167" s="17">
        <f>本体!AF166</f>
        <v>0</v>
      </c>
      <c r="AE167" s="17">
        <f>本体!AG166</f>
        <v>0</v>
      </c>
      <c r="AF167" s="17">
        <f>本体!AH166</f>
        <v>0</v>
      </c>
      <c r="AG167" s="17">
        <f>本体!AI166</f>
        <v>0</v>
      </c>
      <c r="AH167" s="17">
        <f>本体!AJ166</f>
        <v>0</v>
      </c>
      <c r="AI167" s="17">
        <f>本体!AK166</f>
        <v>0</v>
      </c>
      <c r="AJ167" s="17">
        <f>本体!AL166</f>
        <v>0</v>
      </c>
      <c r="AK167" s="17">
        <f>本体!AM166</f>
        <v>0</v>
      </c>
      <c r="AL167" s="17">
        <f>本体!AN166</f>
        <v>0</v>
      </c>
      <c r="AM167" s="17">
        <f>本体!AO166</f>
        <v>0</v>
      </c>
      <c r="AN167" s="17">
        <f>本体!AP166</f>
        <v>0</v>
      </c>
      <c r="AO167" s="17">
        <f>本体!AQ166</f>
        <v>0</v>
      </c>
      <c r="AP167" s="17">
        <f>本体!AR166</f>
        <v>0</v>
      </c>
      <c r="AQ167" s="17">
        <f>本体!AS166</f>
        <v>0</v>
      </c>
      <c r="AR167" s="17">
        <f>本体!AT166</f>
        <v>0</v>
      </c>
      <c r="AS167" s="17">
        <f>本体!AU166</f>
        <v>0</v>
      </c>
      <c r="AT167" s="17">
        <f>本体!AV166</f>
        <v>0</v>
      </c>
      <c r="AU167" s="17">
        <f>本体!AW166</f>
        <v>0</v>
      </c>
      <c r="AV167" s="17">
        <f>本体!AX166</f>
        <v>0</v>
      </c>
      <c r="AW167" s="17">
        <f>本体!AY166</f>
        <v>0</v>
      </c>
      <c r="AX167" s="17">
        <f>本体!AZ166</f>
        <v>0</v>
      </c>
      <c r="AY167" s="17">
        <f>本体!BA166</f>
        <v>0</v>
      </c>
      <c r="AZ167" s="17">
        <f>本体!BB166</f>
        <v>0</v>
      </c>
      <c r="BA167" s="17">
        <f>本体!BC166</f>
        <v>0</v>
      </c>
      <c r="BB167" s="17">
        <f>本体!BD166</f>
        <v>0</v>
      </c>
      <c r="BC167" s="17">
        <f>本体!BE166</f>
        <v>0</v>
      </c>
      <c r="BD167" s="17">
        <f>本体!BF166</f>
        <v>0</v>
      </c>
      <c r="BE167" s="17">
        <f>本体!BG166</f>
        <v>0</v>
      </c>
      <c r="BF167" s="17">
        <f>本体!BH166</f>
        <v>0</v>
      </c>
      <c r="BG167" s="17">
        <f>本体!BI166</f>
        <v>0</v>
      </c>
      <c r="BH167" s="17">
        <f>本体!BJ166</f>
        <v>0</v>
      </c>
      <c r="BI167" s="17">
        <f>本体!BK166</f>
        <v>0</v>
      </c>
      <c r="BJ167" s="17">
        <f>本体!BL166</f>
        <v>0</v>
      </c>
      <c r="BK167" s="17">
        <f>本体!BM166</f>
        <v>0</v>
      </c>
      <c r="BL167" s="17">
        <f>本体!BN166</f>
        <v>0</v>
      </c>
      <c r="BM167" s="17">
        <f>本体!CE166</f>
        <v>0</v>
      </c>
      <c r="BN167" s="17">
        <f>本体!CB166</f>
        <v>0</v>
      </c>
      <c r="BO167" s="17">
        <f>本体!CC166</f>
        <v>0</v>
      </c>
      <c r="BP167" s="17">
        <f>本体!CD166</f>
        <v>0</v>
      </c>
      <c r="BQ167" s="17">
        <f>本体!BT166</f>
        <v>0</v>
      </c>
      <c r="BR167" s="17">
        <f>本体!BU166</f>
        <v>0</v>
      </c>
      <c r="BS167" s="17">
        <f>本体!BV166</f>
        <v>0</v>
      </c>
      <c r="BT167" s="17">
        <f>本体!BW166</f>
        <v>0</v>
      </c>
      <c r="BU167" s="17">
        <f>本体!BZ166</f>
        <v>0</v>
      </c>
      <c r="BV167" s="17">
        <f>本体!BS166</f>
        <v>0</v>
      </c>
      <c r="BW167" s="17">
        <f>本体!BO166</f>
        <v>0</v>
      </c>
      <c r="BX167" s="17">
        <f>本体!BP166</f>
        <v>0</v>
      </c>
      <c r="BY167" s="17">
        <f>本体!BQ166</f>
        <v>0</v>
      </c>
      <c r="BZ167" s="17">
        <f>本体!BX166</f>
        <v>0</v>
      </c>
      <c r="CA167" s="17">
        <f>本体!BY166</f>
        <v>0</v>
      </c>
      <c r="CB167" s="17">
        <f>本体!BR166</f>
        <v>0</v>
      </c>
      <c r="CC167" s="17">
        <f>本体!CA166</f>
        <v>0</v>
      </c>
      <c r="CD167" s="17">
        <f>本体!CG166</f>
        <v>0</v>
      </c>
      <c r="CE167" s="17">
        <f>本体!CH166</f>
        <v>0</v>
      </c>
      <c r="CF167" s="30">
        <f>本体!CI166</f>
        <v>0</v>
      </c>
    </row>
    <row r="168" spans="2:84">
      <c r="B168" s="29">
        <f>本体!C167</f>
        <v>0</v>
      </c>
      <c r="C168" s="17">
        <f>本体!D167</f>
        <v>0</v>
      </c>
      <c r="D168" s="17">
        <f>本体!E167</f>
        <v>0</v>
      </c>
      <c r="E168" s="17">
        <f>本体!G167</f>
        <v>0</v>
      </c>
      <c r="F168" s="17">
        <f>本体!H167</f>
        <v>0</v>
      </c>
      <c r="G168" s="17">
        <f>本体!I167</f>
        <v>0</v>
      </c>
      <c r="H168" s="17">
        <f>本体!J167</f>
        <v>0</v>
      </c>
      <c r="I168" s="17">
        <f>本体!K167</f>
        <v>0</v>
      </c>
      <c r="J168" s="17">
        <f>本体!L167</f>
        <v>0</v>
      </c>
      <c r="K168" s="17">
        <f>本体!M167</f>
        <v>0</v>
      </c>
      <c r="L168" s="17">
        <f>本体!N167</f>
        <v>0</v>
      </c>
      <c r="M168" s="17">
        <f>本体!O167</f>
        <v>0</v>
      </c>
      <c r="N168" s="17">
        <f>本体!P167</f>
        <v>0</v>
      </c>
      <c r="O168" s="17">
        <f>本体!Q167</f>
        <v>0</v>
      </c>
      <c r="P168" s="17">
        <f>本体!R167</f>
        <v>0</v>
      </c>
      <c r="Q168" s="17">
        <f>本体!S167</f>
        <v>0</v>
      </c>
      <c r="R168" s="17">
        <f>本体!T167</f>
        <v>0</v>
      </c>
      <c r="S168" s="17">
        <f>本体!U167</f>
        <v>0</v>
      </c>
      <c r="T168" s="17">
        <f>本体!V167</f>
        <v>0</v>
      </c>
      <c r="U168" s="17">
        <f>本体!W167</f>
        <v>0</v>
      </c>
      <c r="V168" s="17">
        <f>本体!X167</f>
        <v>0</v>
      </c>
      <c r="W168" s="17">
        <f>本体!Y167</f>
        <v>0</v>
      </c>
      <c r="X168" s="17">
        <f>本体!Z167</f>
        <v>0</v>
      </c>
      <c r="Y168" s="17">
        <f>本体!AA167</f>
        <v>0</v>
      </c>
      <c r="Z168" s="17">
        <f>本体!AB167</f>
        <v>0</v>
      </c>
      <c r="AA168" s="17">
        <f>本体!AC167</f>
        <v>0</v>
      </c>
      <c r="AB168" s="17">
        <f>本体!AD167</f>
        <v>0</v>
      </c>
      <c r="AC168" s="17">
        <f>本体!AE167</f>
        <v>0</v>
      </c>
      <c r="AD168" s="17">
        <f>本体!AF167</f>
        <v>0</v>
      </c>
      <c r="AE168" s="17">
        <f>本体!AG167</f>
        <v>0</v>
      </c>
      <c r="AF168" s="17">
        <f>本体!AH167</f>
        <v>0</v>
      </c>
      <c r="AG168" s="17">
        <f>本体!AI167</f>
        <v>0</v>
      </c>
      <c r="AH168" s="17">
        <f>本体!AJ167</f>
        <v>0</v>
      </c>
      <c r="AI168" s="17">
        <f>本体!AK167</f>
        <v>0</v>
      </c>
      <c r="AJ168" s="17">
        <f>本体!AL167</f>
        <v>0</v>
      </c>
      <c r="AK168" s="17">
        <f>本体!AM167</f>
        <v>0</v>
      </c>
      <c r="AL168" s="17">
        <f>本体!AN167</f>
        <v>0</v>
      </c>
      <c r="AM168" s="17">
        <f>本体!AO167</f>
        <v>0</v>
      </c>
      <c r="AN168" s="17">
        <f>本体!AP167</f>
        <v>0</v>
      </c>
      <c r="AO168" s="17">
        <f>本体!AQ167</f>
        <v>0</v>
      </c>
      <c r="AP168" s="17">
        <f>本体!AR167</f>
        <v>0</v>
      </c>
      <c r="AQ168" s="17">
        <f>本体!AS167</f>
        <v>0</v>
      </c>
      <c r="AR168" s="17">
        <f>本体!AT167</f>
        <v>0</v>
      </c>
      <c r="AS168" s="17">
        <f>本体!AU167</f>
        <v>0</v>
      </c>
      <c r="AT168" s="17">
        <f>本体!AV167</f>
        <v>0</v>
      </c>
      <c r="AU168" s="17">
        <f>本体!AW167</f>
        <v>0</v>
      </c>
      <c r="AV168" s="17">
        <f>本体!AX167</f>
        <v>0</v>
      </c>
      <c r="AW168" s="17">
        <f>本体!AY167</f>
        <v>0</v>
      </c>
      <c r="AX168" s="17">
        <f>本体!AZ167</f>
        <v>0</v>
      </c>
      <c r="AY168" s="17">
        <f>本体!BA167</f>
        <v>0</v>
      </c>
      <c r="AZ168" s="17">
        <f>本体!BB167</f>
        <v>0</v>
      </c>
      <c r="BA168" s="17">
        <f>本体!BC167</f>
        <v>0</v>
      </c>
      <c r="BB168" s="17">
        <f>本体!BD167</f>
        <v>0</v>
      </c>
      <c r="BC168" s="17">
        <f>本体!BE167</f>
        <v>0</v>
      </c>
      <c r="BD168" s="17">
        <f>本体!BF167</f>
        <v>0</v>
      </c>
      <c r="BE168" s="17">
        <f>本体!BG167</f>
        <v>0</v>
      </c>
      <c r="BF168" s="17">
        <f>本体!BH167</f>
        <v>0</v>
      </c>
      <c r="BG168" s="17">
        <f>本体!BI167</f>
        <v>0</v>
      </c>
      <c r="BH168" s="17">
        <f>本体!BJ167</f>
        <v>0</v>
      </c>
      <c r="BI168" s="17">
        <f>本体!BK167</f>
        <v>0</v>
      </c>
      <c r="BJ168" s="17">
        <f>本体!BL167</f>
        <v>0</v>
      </c>
      <c r="BK168" s="17">
        <f>本体!BM167</f>
        <v>0</v>
      </c>
      <c r="BL168" s="17">
        <f>本体!BN167</f>
        <v>0</v>
      </c>
      <c r="BM168" s="17">
        <f>本体!CE167</f>
        <v>0</v>
      </c>
      <c r="BN168" s="17">
        <f>本体!CB167</f>
        <v>0</v>
      </c>
      <c r="BO168" s="17">
        <f>本体!CC167</f>
        <v>0</v>
      </c>
      <c r="BP168" s="17">
        <f>本体!CD167</f>
        <v>0</v>
      </c>
      <c r="BQ168" s="17">
        <f>本体!BT167</f>
        <v>0</v>
      </c>
      <c r="BR168" s="17">
        <f>本体!BU167</f>
        <v>0</v>
      </c>
      <c r="BS168" s="17">
        <f>本体!BV167</f>
        <v>0</v>
      </c>
      <c r="BT168" s="17">
        <f>本体!BW167</f>
        <v>0</v>
      </c>
      <c r="BU168" s="17">
        <f>本体!BZ167</f>
        <v>0</v>
      </c>
      <c r="BV168" s="17">
        <f>本体!BS167</f>
        <v>0</v>
      </c>
      <c r="BW168" s="17">
        <f>本体!BO167</f>
        <v>0</v>
      </c>
      <c r="BX168" s="17">
        <f>本体!BP167</f>
        <v>0</v>
      </c>
      <c r="BY168" s="17">
        <f>本体!BQ167</f>
        <v>0</v>
      </c>
      <c r="BZ168" s="17">
        <f>本体!BX167</f>
        <v>0</v>
      </c>
      <c r="CA168" s="17">
        <f>本体!BY167</f>
        <v>0</v>
      </c>
      <c r="CB168" s="17">
        <f>本体!BR167</f>
        <v>0</v>
      </c>
      <c r="CC168" s="17">
        <f>本体!CA167</f>
        <v>0</v>
      </c>
      <c r="CD168" s="17">
        <f>本体!CG167</f>
        <v>0</v>
      </c>
      <c r="CE168" s="17">
        <f>本体!CH167</f>
        <v>0</v>
      </c>
      <c r="CF168" s="30">
        <f>本体!CI167</f>
        <v>0</v>
      </c>
    </row>
    <row r="169" spans="2:84">
      <c r="B169" s="29">
        <f>本体!C168</f>
        <v>0</v>
      </c>
      <c r="C169" s="17">
        <f>本体!D168</f>
        <v>0</v>
      </c>
      <c r="D169" s="17">
        <f>本体!E168</f>
        <v>0</v>
      </c>
      <c r="E169" s="17">
        <f>本体!G168</f>
        <v>0</v>
      </c>
      <c r="F169" s="17">
        <f>本体!H168</f>
        <v>0</v>
      </c>
      <c r="G169" s="17">
        <f>本体!I168</f>
        <v>0</v>
      </c>
      <c r="H169" s="17">
        <f>本体!J168</f>
        <v>0</v>
      </c>
      <c r="I169" s="17">
        <f>本体!K168</f>
        <v>0</v>
      </c>
      <c r="J169" s="17">
        <f>本体!L168</f>
        <v>0</v>
      </c>
      <c r="K169" s="17">
        <f>本体!M168</f>
        <v>0</v>
      </c>
      <c r="L169" s="17">
        <f>本体!N168</f>
        <v>0</v>
      </c>
      <c r="M169" s="17">
        <f>本体!O168</f>
        <v>0</v>
      </c>
      <c r="N169" s="17">
        <f>本体!P168</f>
        <v>0</v>
      </c>
      <c r="O169" s="17">
        <f>本体!Q168</f>
        <v>0</v>
      </c>
      <c r="P169" s="17">
        <f>本体!R168</f>
        <v>0</v>
      </c>
      <c r="Q169" s="17">
        <f>本体!S168</f>
        <v>0</v>
      </c>
      <c r="R169" s="17">
        <f>本体!T168</f>
        <v>0</v>
      </c>
      <c r="S169" s="17">
        <f>本体!U168</f>
        <v>0</v>
      </c>
      <c r="T169" s="17">
        <f>本体!V168</f>
        <v>0</v>
      </c>
      <c r="U169" s="17">
        <f>本体!W168</f>
        <v>0</v>
      </c>
      <c r="V169" s="17">
        <f>本体!X168</f>
        <v>0</v>
      </c>
      <c r="W169" s="17">
        <f>本体!Y168</f>
        <v>0</v>
      </c>
      <c r="X169" s="17">
        <f>本体!Z168</f>
        <v>0</v>
      </c>
      <c r="Y169" s="17">
        <f>本体!AA168</f>
        <v>0</v>
      </c>
      <c r="Z169" s="17">
        <f>本体!AB168</f>
        <v>0</v>
      </c>
      <c r="AA169" s="17">
        <f>本体!AC168</f>
        <v>0</v>
      </c>
      <c r="AB169" s="17">
        <f>本体!AD168</f>
        <v>0</v>
      </c>
      <c r="AC169" s="17">
        <f>本体!AE168</f>
        <v>0</v>
      </c>
      <c r="AD169" s="17">
        <f>本体!AF168</f>
        <v>0</v>
      </c>
      <c r="AE169" s="17">
        <f>本体!AG168</f>
        <v>0</v>
      </c>
      <c r="AF169" s="17">
        <f>本体!AH168</f>
        <v>0</v>
      </c>
      <c r="AG169" s="17">
        <f>本体!AI168</f>
        <v>0</v>
      </c>
      <c r="AH169" s="17">
        <f>本体!AJ168</f>
        <v>0</v>
      </c>
      <c r="AI169" s="17">
        <f>本体!AK168</f>
        <v>0</v>
      </c>
      <c r="AJ169" s="17">
        <f>本体!AL168</f>
        <v>0</v>
      </c>
      <c r="AK169" s="17">
        <f>本体!AM168</f>
        <v>0</v>
      </c>
      <c r="AL169" s="17">
        <f>本体!AN168</f>
        <v>0</v>
      </c>
      <c r="AM169" s="17">
        <f>本体!AO168</f>
        <v>0</v>
      </c>
      <c r="AN169" s="17">
        <f>本体!AP168</f>
        <v>0</v>
      </c>
      <c r="AO169" s="17">
        <f>本体!AQ168</f>
        <v>0</v>
      </c>
      <c r="AP169" s="17">
        <f>本体!AR168</f>
        <v>0</v>
      </c>
      <c r="AQ169" s="17">
        <f>本体!AS168</f>
        <v>0</v>
      </c>
      <c r="AR169" s="17">
        <f>本体!AT168</f>
        <v>0</v>
      </c>
      <c r="AS169" s="17">
        <f>本体!AU168</f>
        <v>0</v>
      </c>
      <c r="AT169" s="17">
        <f>本体!AV168</f>
        <v>0</v>
      </c>
      <c r="AU169" s="17">
        <f>本体!AW168</f>
        <v>0</v>
      </c>
      <c r="AV169" s="17">
        <f>本体!AX168</f>
        <v>0</v>
      </c>
      <c r="AW169" s="17">
        <f>本体!AY168</f>
        <v>0</v>
      </c>
      <c r="AX169" s="17">
        <f>本体!AZ168</f>
        <v>0</v>
      </c>
      <c r="AY169" s="17">
        <f>本体!BA168</f>
        <v>0</v>
      </c>
      <c r="AZ169" s="17">
        <f>本体!BB168</f>
        <v>0</v>
      </c>
      <c r="BA169" s="17">
        <f>本体!BC168</f>
        <v>0</v>
      </c>
      <c r="BB169" s="17">
        <f>本体!BD168</f>
        <v>0</v>
      </c>
      <c r="BC169" s="17">
        <f>本体!BE168</f>
        <v>0</v>
      </c>
      <c r="BD169" s="17">
        <f>本体!BF168</f>
        <v>0</v>
      </c>
      <c r="BE169" s="17">
        <f>本体!BG168</f>
        <v>0</v>
      </c>
      <c r="BF169" s="17">
        <f>本体!BH168</f>
        <v>0</v>
      </c>
      <c r="BG169" s="17">
        <f>本体!BI168</f>
        <v>0</v>
      </c>
      <c r="BH169" s="17">
        <f>本体!BJ168</f>
        <v>0</v>
      </c>
      <c r="BI169" s="17">
        <f>本体!BK168</f>
        <v>0</v>
      </c>
      <c r="BJ169" s="17">
        <f>本体!BL168</f>
        <v>0</v>
      </c>
      <c r="BK169" s="17">
        <f>本体!BM168</f>
        <v>0</v>
      </c>
      <c r="BL169" s="17">
        <f>本体!BN168</f>
        <v>0</v>
      </c>
      <c r="BM169" s="17">
        <f>本体!CE168</f>
        <v>0</v>
      </c>
      <c r="BN169" s="17">
        <f>本体!CB168</f>
        <v>0</v>
      </c>
      <c r="BO169" s="17">
        <f>本体!CC168</f>
        <v>0</v>
      </c>
      <c r="BP169" s="17">
        <f>本体!CD168</f>
        <v>0</v>
      </c>
      <c r="BQ169" s="17">
        <f>本体!BT168</f>
        <v>0</v>
      </c>
      <c r="BR169" s="17">
        <f>本体!BU168</f>
        <v>0</v>
      </c>
      <c r="BS169" s="17">
        <f>本体!BV168</f>
        <v>0</v>
      </c>
      <c r="BT169" s="17">
        <f>本体!BW168</f>
        <v>0</v>
      </c>
      <c r="BU169" s="17">
        <f>本体!BZ168</f>
        <v>0</v>
      </c>
      <c r="BV169" s="17">
        <f>本体!BS168</f>
        <v>0</v>
      </c>
      <c r="BW169" s="17">
        <f>本体!BO168</f>
        <v>0</v>
      </c>
      <c r="BX169" s="17">
        <f>本体!BP168</f>
        <v>0</v>
      </c>
      <c r="BY169" s="17">
        <f>本体!BQ168</f>
        <v>0</v>
      </c>
      <c r="BZ169" s="17">
        <f>本体!BX168</f>
        <v>0</v>
      </c>
      <c r="CA169" s="17">
        <f>本体!BY168</f>
        <v>0</v>
      </c>
      <c r="CB169" s="17">
        <f>本体!BR168</f>
        <v>0</v>
      </c>
      <c r="CC169" s="17">
        <f>本体!CA168</f>
        <v>0</v>
      </c>
      <c r="CD169" s="17">
        <f>本体!CG168</f>
        <v>0</v>
      </c>
      <c r="CE169" s="17">
        <f>本体!CH168</f>
        <v>0</v>
      </c>
      <c r="CF169" s="30">
        <f>本体!CI168</f>
        <v>0</v>
      </c>
    </row>
    <row r="170" spans="2:84">
      <c r="B170" s="29">
        <f>本体!C169</f>
        <v>0</v>
      </c>
      <c r="C170" s="17">
        <f>本体!D169</f>
        <v>0</v>
      </c>
      <c r="D170" s="17">
        <f>本体!E169</f>
        <v>0</v>
      </c>
      <c r="E170" s="17">
        <f>本体!G169</f>
        <v>0</v>
      </c>
      <c r="F170" s="17">
        <f>本体!H169</f>
        <v>0</v>
      </c>
      <c r="G170" s="17">
        <f>本体!I169</f>
        <v>0</v>
      </c>
      <c r="H170" s="17">
        <f>本体!J169</f>
        <v>0</v>
      </c>
      <c r="I170" s="17">
        <f>本体!K169</f>
        <v>0</v>
      </c>
      <c r="J170" s="17">
        <f>本体!L169</f>
        <v>0</v>
      </c>
      <c r="K170" s="17">
        <f>本体!M169</f>
        <v>0</v>
      </c>
      <c r="L170" s="17">
        <f>本体!N169</f>
        <v>0</v>
      </c>
      <c r="M170" s="17">
        <f>本体!O169</f>
        <v>0</v>
      </c>
      <c r="N170" s="17">
        <f>本体!P169</f>
        <v>0</v>
      </c>
      <c r="O170" s="17">
        <f>本体!Q169</f>
        <v>0</v>
      </c>
      <c r="P170" s="17">
        <f>本体!R169</f>
        <v>0</v>
      </c>
      <c r="Q170" s="17">
        <f>本体!S169</f>
        <v>0</v>
      </c>
      <c r="R170" s="17">
        <f>本体!T169</f>
        <v>0</v>
      </c>
      <c r="S170" s="17">
        <f>本体!U169</f>
        <v>0</v>
      </c>
      <c r="T170" s="17">
        <f>本体!V169</f>
        <v>0</v>
      </c>
      <c r="U170" s="17">
        <f>本体!W169</f>
        <v>0</v>
      </c>
      <c r="V170" s="17">
        <f>本体!X169</f>
        <v>0</v>
      </c>
      <c r="W170" s="17">
        <f>本体!Y169</f>
        <v>0</v>
      </c>
      <c r="X170" s="17">
        <f>本体!Z169</f>
        <v>0</v>
      </c>
      <c r="Y170" s="17">
        <f>本体!AA169</f>
        <v>0</v>
      </c>
      <c r="Z170" s="17">
        <f>本体!AB169</f>
        <v>0</v>
      </c>
      <c r="AA170" s="17">
        <f>本体!AC169</f>
        <v>0</v>
      </c>
      <c r="AB170" s="17">
        <f>本体!AD169</f>
        <v>0</v>
      </c>
      <c r="AC170" s="17">
        <f>本体!AE169</f>
        <v>0</v>
      </c>
      <c r="AD170" s="17">
        <f>本体!AF169</f>
        <v>0</v>
      </c>
      <c r="AE170" s="17">
        <f>本体!AG169</f>
        <v>0</v>
      </c>
      <c r="AF170" s="17">
        <f>本体!AH169</f>
        <v>0</v>
      </c>
      <c r="AG170" s="17">
        <f>本体!AI169</f>
        <v>0</v>
      </c>
      <c r="AH170" s="17">
        <f>本体!AJ169</f>
        <v>0</v>
      </c>
      <c r="AI170" s="17">
        <f>本体!AK169</f>
        <v>0</v>
      </c>
      <c r="AJ170" s="17">
        <f>本体!AL169</f>
        <v>0</v>
      </c>
      <c r="AK170" s="17">
        <f>本体!AM169</f>
        <v>0</v>
      </c>
      <c r="AL170" s="17">
        <f>本体!AN169</f>
        <v>0</v>
      </c>
      <c r="AM170" s="17">
        <f>本体!AO169</f>
        <v>0</v>
      </c>
      <c r="AN170" s="17">
        <f>本体!AP169</f>
        <v>0</v>
      </c>
      <c r="AO170" s="17">
        <f>本体!AQ169</f>
        <v>0</v>
      </c>
      <c r="AP170" s="17">
        <f>本体!AR169</f>
        <v>0</v>
      </c>
      <c r="AQ170" s="17">
        <f>本体!AS169</f>
        <v>0</v>
      </c>
      <c r="AR170" s="17">
        <f>本体!AT169</f>
        <v>0</v>
      </c>
      <c r="AS170" s="17">
        <f>本体!AU169</f>
        <v>0</v>
      </c>
      <c r="AT170" s="17">
        <f>本体!AV169</f>
        <v>0</v>
      </c>
      <c r="AU170" s="17">
        <f>本体!AW169</f>
        <v>0</v>
      </c>
      <c r="AV170" s="17">
        <f>本体!AX169</f>
        <v>0</v>
      </c>
      <c r="AW170" s="17">
        <f>本体!AY169</f>
        <v>0</v>
      </c>
      <c r="AX170" s="17">
        <f>本体!AZ169</f>
        <v>0</v>
      </c>
      <c r="AY170" s="17">
        <f>本体!BA169</f>
        <v>0</v>
      </c>
      <c r="AZ170" s="17">
        <f>本体!BB169</f>
        <v>0</v>
      </c>
      <c r="BA170" s="17">
        <f>本体!BC169</f>
        <v>0</v>
      </c>
      <c r="BB170" s="17">
        <f>本体!BD169</f>
        <v>0</v>
      </c>
      <c r="BC170" s="17">
        <f>本体!BE169</f>
        <v>0</v>
      </c>
      <c r="BD170" s="17">
        <f>本体!BF169</f>
        <v>0</v>
      </c>
      <c r="BE170" s="17">
        <f>本体!BG169</f>
        <v>0</v>
      </c>
      <c r="BF170" s="17">
        <f>本体!BH169</f>
        <v>0</v>
      </c>
      <c r="BG170" s="17">
        <f>本体!BI169</f>
        <v>0</v>
      </c>
      <c r="BH170" s="17">
        <f>本体!BJ169</f>
        <v>0</v>
      </c>
      <c r="BI170" s="17">
        <f>本体!BK169</f>
        <v>0</v>
      </c>
      <c r="BJ170" s="17">
        <f>本体!BL169</f>
        <v>0</v>
      </c>
      <c r="BK170" s="17">
        <f>本体!BM169</f>
        <v>0</v>
      </c>
      <c r="BL170" s="17">
        <f>本体!BN169</f>
        <v>0</v>
      </c>
      <c r="BM170" s="17">
        <f>本体!CE169</f>
        <v>0</v>
      </c>
      <c r="BN170" s="17">
        <f>本体!CB169</f>
        <v>0</v>
      </c>
      <c r="BO170" s="17">
        <f>本体!CC169</f>
        <v>0</v>
      </c>
      <c r="BP170" s="17">
        <f>本体!CD169</f>
        <v>0</v>
      </c>
      <c r="BQ170" s="17">
        <f>本体!BT169</f>
        <v>0</v>
      </c>
      <c r="BR170" s="17">
        <f>本体!BU169</f>
        <v>0</v>
      </c>
      <c r="BS170" s="17">
        <f>本体!BV169</f>
        <v>0</v>
      </c>
      <c r="BT170" s="17">
        <f>本体!BW169</f>
        <v>0</v>
      </c>
      <c r="BU170" s="17">
        <f>本体!BZ169</f>
        <v>0</v>
      </c>
      <c r="BV170" s="17">
        <f>本体!BS169</f>
        <v>0</v>
      </c>
      <c r="BW170" s="17">
        <f>本体!BO169</f>
        <v>0</v>
      </c>
      <c r="BX170" s="17">
        <f>本体!BP169</f>
        <v>0</v>
      </c>
      <c r="BY170" s="17">
        <f>本体!BQ169</f>
        <v>0</v>
      </c>
      <c r="BZ170" s="17">
        <f>本体!BX169</f>
        <v>0</v>
      </c>
      <c r="CA170" s="17">
        <f>本体!BY169</f>
        <v>0</v>
      </c>
      <c r="CB170" s="17">
        <f>本体!BR169</f>
        <v>0</v>
      </c>
      <c r="CC170" s="17">
        <f>本体!CA169</f>
        <v>0</v>
      </c>
      <c r="CD170" s="17">
        <f>本体!CG169</f>
        <v>0</v>
      </c>
      <c r="CE170" s="17">
        <f>本体!CH169</f>
        <v>0</v>
      </c>
      <c r="CF170" s="30">
        <f>本体!CI169</f>
        <v>0</v>
      </c>
    </row>
    <row r="171" spans="2:84">
      <c r="B171" s="29">
        <f>本体!C170</f>
        <v>0</v>
      </c>
      <c r="C171" s="17">
        <f>本体!D170</f>
        <v>0</v>
      </c>
      <c r="D171" s="17">
        <f>本体!E170</f>
        <v>0</v>
      </c>
      <c r="E171" s="17">
        <f>本体!G170</f>
        <v>0</v>
      </c>
      <c r="F171" s="17">
        <f>本体!H170</f>
        <v>0</v>
      </c>
      <c r="G171" s="17">
        <f>本体!I170</f>
        <v>0</v>
      </c>
      <c r="H171" s="17">
        <f>本体!J170</f>
        <v>0</v>
      </c>
      <c r="I171" s="17">
        <f>本体!K170</f>
        <v>0</v>
      </c>
      <c r="J171" s="17">
        <f>本体!L170</f>
        <v>0</v>
      </c>
      <c r="K171" s="17">
        <f>本体!M170</f>
        <v>0</v>
      </c>
      <c r="L171" s="17">
        <f>本体!N170</f>
        <v>0</v>
      </c>
      <c r="M171" s="17">
        <f>本体!O170</f>
        <v>0</v>
      </c>
      <c r="N171" s="17">
        <f>本体!P170</f>
        <v>0</v>
      </c>
      <c r="O171" s="17">
        <f>本体!Q170</f>
        <v>0</v>
      </c>
      <c r="P171" s="17">
        <f>本体!R170</f>
        <v>0</v>
      </c>
      <c r="Q171" s="17">
        <f>本体!S170</f>
        <v>0</v>
      </c>
      <c r="R171" s="17">
        <f>本体!T170</f>
        <v>0</v>
      </c>
      <c r="S171" s="17">
        <f>本体!U170</f>
        <v>0</v>
      </c>
      <c r="T171" s="17">
        <f>本体!V170</f>
        <v>0</v>
      </c>
      <c r="U171" s="17">
        <f>本体!W170</f>
        <v>0</v>
      </c>
      <c r="V171" s="17">
        <f>本体!X170</f>
        <v>0</v>
      </c>
      <c r="W171" s="17">
        <f>本体!Y170</f>
        <v>0</v>
      </c>
      <c r="X171" s="17">
        <f>本体!Z170</f>
        <v>0</v>
      </c>
      <c r="Y171" s="17">
        <f>本体!AA170</f>
        <v>0</v>
      </c>
      <c r="Z171" s="17">
        <f>本体!AB170</f>
        <v>0</v>
      </c>
      <c r="AA171" s="17">
        <f>本体!AC170</f>
        <v>0</v>
      </c>
      <c r="AB171" s="17">
        <f>本体!AD170</f>
        <v>0</v>
      </c>
      <c r="AC171" s="17">
        <f>本体!AE170</f>
        <v>0</v>
      </c>
      <c r="AD171" s="17">
        <f>本体!AF170</f>
        <v>0</v>
      </c>
      <c r="AE171" s="17">
        <f>本体!AG170</f>
        <v>0</v>
      </c>
      <c r="AF171" s="17">
        <f>本体!AH170</f>
        <v>0</v>
      </c>
      <c r="AG171" s="17">
        <f>本体!AI170</f>
        <v>0</v>
      </c>
      <c r="AH171" s="17">
        <f>本体!AJ170</f>
        <v>0</v>
      </c>
      <c r="AI171" s="17">
        <f>本体!AK170</f>
        <v>0</v>
      </c>
      <c r="AJ171" s="17">
        <f>本体!AL170</f>
        <v>0</v>
      </c>
      <c r="AK171" s="17">
        <f>本体!AM170</f>
        <v>0</v>
      </c>
      <c r="AL171" s="17">
        <f>本体!AN170</f>
        <v>0</v>
      </c>
      <c r="AM171" s="17">
        <f>本体!AO170</f>
        <v>0</v>
      </c>
      <c r="AN171" s="17">
        <f>本体!AP170</f>
        <v>0</v>
      </c>
      <c r="AO171" s="17">
        <f>本体!AQ170</f>
        <v>0</v>
      </c>
      <c r="AP171" s="17">
        <f>本体!AR170</f>
        <v>0</v>
      </c>
      <c r="AQ171" s="17">
        <f>本体!AS170</f>
        <v>0</v>
      </c>
      <c r="AR171" s="17">
        <f>本体!AT170</f>
        <v>0</v>
      </c>
      <c r="AS171" s="17">
        <f>本体!AU170</f>
        <v>0</v>
      </c>
      <c r="AT171" s="17">
        <f>本体!AV170</f>
        <v>0</v>
      </c>
      <c r="AU171" s="17">
        <f>本体!AW170</f>
        <v>0</v>
      </c>
      <c r="AV171" s="17">
        <f>本体!AX170</f>
        <v>0</v>
      </c>
      <c r="AW171" s="17">
        <f>本体!AY170</f>
        <v>0</v>
      </c>
      <c r="AX171" s="17">
        <f>本体!AZ170</f>
        <v>0</v>
      </c>
      <c r="AY171" s="17">
        <f>本体!BA170</f>
        <v>0</v>
      </c>
      <c r="AZ171" s="17">
        <f>本体!BB170</f>
        <v>0</v>
      </c>
      <c r="BA171" s="17">
        <f>本体!BC170</f>
        <v>0</v>
      </c>
      <c r="BB171" s="17">
        <f>本体!BD170</f>
        <v>0</v>
      </c>
      <c r="BC171" s="17">
        <f>本体!BE170</f>
        <v>0</v>
      </c>
      <c r="BD171" s="17">
        <f>本体!BF170</f>
        <v>0</v>
      </c>
      <c r="BE171" s="17">
        <f>本体!BG170</f>
        <v>0</v>
      </c>
      <c r="BF171" s="17">
        <f>本体!BH170</f>
        <v>0</v>
      </c>
      <c r="BG171" s="17">
        <f>本体!BI170</f>
        <v>0</v>
      </c>
      <c r="BH171" s="17">
        <f>本体!BJ170</f>
        <v>0</v>
      </c>
      <c r="BI171" s="17">
        <f>本体!BK170</f>
        <v>0</v>
      </c>
      <c r="BJ171" s="17">
        <f>本体!BL170</f>
        <v>0</v>
      </c>
      <c r="BK171" s="17">
        <f>本体!BM170</f>
        <v>0</v>
      </c>
      <c r="BL171" s="17">
        <f>本体!BN170</f>
        <v>0</v>
      </c>
      <c r="BM171" s="17">
        <f>本体!CE170</f>
        <v>0</v>
      </c>
      <c r="BN171" s="17">
        <f>本体!CB170</f>
        <v>0</v>
      </c>
      <c r="BO171" s="17">
        <f>本体!CC170</f>
        <v>0</v>
      </c>
      <c r="BP171" s="17">
        <f>本体!CD170</f>
        <v>0</v>
      </c>
      <c r="BQ171" s="17">
        <f>本体!BT170</f>
        <v>0</v>
      </c>
      <c r="BR171" s="17">
        <f>本体!BU170</f>
        <v>0</v>
      </c>
      <c r="BS171" s="17">
        <f>本体!BV170</f>
        <v>0</v>
      </c>
      <c r="BT171" s="17">
        <f>本体!BW170</f>
        <v>0</v>
      </c>
      <c r="BU171" s="17">
        <f>本体!BZ170</f>
        <v>0</v>
      </c>
      <c r="BV171" s="17">
        <f>本体!BS170</f>
        <v>0</v>
      </c>
      <c r="BW171" s="17">
        <f>本体!BO170</f>
        <v>0</v>
      </c>
      <c r="BX171" s="17">
        <f>本体!BP170</f>
        <v>0</v>
      </c>
      <c r="BY171" s="17">
        <f>本体!BQ170</f>
        <v>0</v>
      </c>
      <c r="BZ171" s="17">
        <f>本体!BX170</f>
        <v>0</v>
      </c>
      <c r="CA171" s="17">
        <f>本体!BY170</f>
        <v>0</v>
      </c>
      <c r="CB171" s="17">
        <f>本体!BR170</f>
        <v>0</v>
      </c>
      <c r="CC171" s="17">
        <f>本体!CA170</f>
        <v>0</v>
      </c>
      <c r="CD171" s="17">
        <f>本体!CG170</f>
        <v>0</v>
      </c>
      <c r="CE171" s="17">
        <f>本体!CH170</f>
        <v>0</v>
      </c>
      <c r="CF171" s="30">
        <f>本体!CI170</f>
        <v>0</v>
      </c>
    </row>
    <row r="172" spans="2:84">
      <c r="B172" s="29">
        <f>本体!C171</f>
        <v>0</v>
      </c>
      <c r="C172" s="17">
        <f>本体!D171</f>
        <v>0</v>
      </c>
      <c r="D172" s="17">
        <f>本体!E171</f>
        <v>0</v>
      </c>
      <c r="E172" s="17">
        <f>本体!G171</f>
        <v>0</v>
      </c>
      <c r="F172" s="17">
        <f>本体!H171</f>
        <v>0</v>
      </c>
      <c r="G172" s="17">
        <f>本体!I171</f>
        <v>0</v>
      </c>
      <c r="H172" s="17">
        <f>本体!J171</f>
        <v>0</v>
      </c>
      <c r="I172" s="17">
        <f>本体!K171</f>
        <v>0</v>
      </c>
      <c r="J172" s="17">
        <f>本体!L171</f>
        <v>0</v>
      </c>
      <c r="K172" s="17">
        <f>本体!M171</f>
        <v>0</v>
      </c>
      <c r="L172" s="17">
        <f>本体!N171</f>
        <v>0</v>
      </c>
      <c r="M172" s="17">
        <f>本体!O171</f>
        <v>0</v>
      </c>
      <c r="N172" s="17">
        <f>本体!P171</f>
        <v>0</v>
      </c>
      <c r="O172" s="17">
        <f>本体!Q171</f>
        <v>0</v>
      </c>
      <c r="P172" s="17">
        <f>本体!R171</f>
        <v>0</v>
      </c>
      <c r="Q172" s="17">
        <f>本体!S171</f>
        <v>0</v>
      </c>
      <c r="R172" s="17">
        <f>本体!T171</f>
        <v>0</v>
      </c>
      <c r="S172" s="17">
        <f>本体!U171</f>
        <v>0</v>
      </c>
      <c r="T172" s="17">
        <f>本体!V171</f>
        <v>0</v>
      </c>
      <c r="U172" s="17">
        <f>本体!W171</f>
        <v>0</v>
      </c>
      <c r="V172" s="17">
        <f>本体!X171</f>
        <v>0</v>
      </c>
      <c r="W172" s="17">
        <f>本体!Y171</f>
        <v>0</v>
      </c>
      <c r="X172" s="17">
        <f>本体!Z171</f>
        <v>0</v>
      </c>
      <c r="Y172" s="17">
        <f>本体!AA171</f>
        <v>0</v>
      </c>
      <c r="Z172" s="17">
        <f>本体!AB171</f>
        <v>0</v>
      </c>
      <c r="AA172" s="17">
        <f>本体!AC171</f>
        <v>0</v>
      </c>
      <c r="AB172" s="17">
        <f>本体!AD171</f>
        <v>0</v>
      </c>
      <c r="AC172" s="17">
        <f>本体!AE171</f>
        <v>0</v>
      </c>
      <c r="AD172" s="17">
        <f>本体!AF171</f>
        <v>0</v>
      </c>
      <c r="AE172" s="17">
        <f>本体!AG171</f>
        <v>0</v>
      </c>
      <c r="AF172" s="17">
        <f>本体!AH171</f>
        <v>0</v>
      </c>
      <c r="AG172" s="17">
        <f>本体!AI171</f>
        <v>0</v>
      </c>
      <c r="AH172" s="17">
        <f>本体!AJ171</f>
        <v>0</v>
      </c>
      <c r="AI172" s="17">
        <f>本体!AK171</f>
        <v>0</v>
      </c>
      <c r="AJ172" s="17">
        <f>本体!AL171</f>
        <v>0</v>
      </c>
      <c r="AK172" s="17">
        <f>本体!AM171</f>
        <v>0</v>
      </c>
      <c r="AL172" s="17">
        <f>本体!AN171</f>
        <v>0</v>
      </c>
      <c r="AM172" s="17">
        <f>本体!AO171</f>
        <v>0</v>
      </c>
      <c r="AN172" s="17">
        <f>本体!AP171</f>
        <v>0</v>
      </c>
      <c r="AO172" s="17">
        <f>本体!AQ171</f>
        <v>0</v>
      </c>
      <c r="AP172" s="17">
        <f>本体!AR171</f>
        <v>0</v>
      </c>
      <c r="AQ172" s="17">
        <f>本体!AS171</f>
        <v>0</v>
      </c>
      <c r="AR172" s="17">
        <f>本体!AT171</f>
        <v>0</v>
      </c>
      <c r="AS172" s="17">
        <f>本体!AU171</f>
        <v>0</v>
      </c>
      <c r="AT172" s="17">
        <f>本体!AV171</f>
        <v>0</v>
      </c>
      <c r="AU172" s="17">
        <f>本体!AW171</f>
        <v>0</v>
      </c>
      <c r="AV172" s="17">
        <f>本体!AX171</f>
        <v>0</v>
      </c>
      <c r="AW172" s="17">
        <f>本体!AY171</f>
        <v>0</v>
      </c>
      <c r="AX172" s="17">
        <f>本体!AZ171</f>
        <v>0</v>
      </c>
      <c r="AY172" s="17">
        <f>本体!BA171</f>
        <v>0</v>
      </c>
      <c r="AZ172" s="17">
        <f>本体!BB171</f>
        <v>0</v>
      </c>
      <c r="BA172" s="17">
        <f>本体!BC171</f>
        <v>0</v>
      </c>
      <c r="BB172" s="17">
        <f>本体!BD171</f>
        <v>0</v>
      </c>
      <c r="BC172" s="17">
        <f>本体!BE171</f>
        <v>0</v>
      </c>
      <c r="BD172" s="17">
        <f>本体!BF171</f>
        <v>0</v>
      </c>
      <c r="BE172" s="17">
        <f>本体!BG171</f>
        <v>0</v>
      </c>
      <c r="BF172" s="17">
        <f>本体!BH171</f>
        <v>0</v>
      </c>
      <c r="BG172" s="17">
        <f>本体!BI171</f>
        <v>0</v>
      </c>
      <c r="BH172" s="17">
        <f>本体!BJ171</f>
        <v>0</v>
      </c>
      <c r="BI172" s="17">
        <f>本体!BK171</f>
        <v>0</v>
      </c>
      <c r="BJ172" s="17">
        <f>本体!BL171</f>
        <v>0</v>
      </c>
      <c r="BK172" s="17">
        <f>本体!BM171</f>
        <v>0</v>
      </c>
      <c r="BL172" s="17">
        <f>本体!BN171</f>
        <v>0</v>
      </c>
      <c r="BM172" s="17">
        <f>本体!CE171</f>
        <v>0</v>
      </c>
      <c r="BN172" s="17">
        <f>本体!CB171</f>
        <v>0</v>
      </c>
      <c r="BO172" s="17">
        <f>本体!CC171</f>
        <v>0</v>
      </c>
      <c r="BP172" s="17">
        <f>本体!CD171</f>
        <v>0</v>
      </c>
      <c r="BQ172" s="17">
        <f>本体!BT171</f>
        <v>0</v>
      </c>
      <c r="BR172" s="17">
        <f>本体!BU171</f>
        <v>0</v>
      </c>
      <c r="BS172" s="17">
        <f>本体!BV171</f>
        <v>0</v>
      </c>
      <c r="BT172" s="17">
        <f>本体!BW171</f>
        <v>0</v>
      </c>
      <c r="BU172" s="17">
        <f>本体!BZ171</f>
        <v>0</v>
      </c>
      <c r="BV172" s="17">
        <f>本体!BS171</f>
        <v>0</v>
      </c>
      <c r="BW172" s="17">
        <f>本体!BO171</f>
        <v>0</v>
      </c>
      <c r="BX172" s="17">
        <f>本体!BP171</f>
        <v>0</v>
      </c>
      <c r="BY172" s="17">
        <f>本体!BQ171</f>
        <v>0</v>
      </c>
      <c r="BZ172" s="17">
        <f>本体!BX171</f>
        <v>0</v>
      </c>
      <c r="CA172" s="17">
        <f>本体!BY171</f>
        <v>0</v>
      </c>
      <c r="CB172" s="17">
        <f>本体!BR171</f>
        <v>0</v>
      </c>
      <c r="CC172" s="17">
        <f>本体!CA171</f>
        <v>0</v>
      </c>
      <c r="CD172" s="17">
        <f>本体!CG171</f>
        <v>0</v>
      </c>
      <c r="CE172" s="17">
        <f>本体!CH171</f>
        <v>0</v>
      </c>
      <c r="CF172" s="30">
        <f>本体!CI171</f>
        <v>0</v>
      </c>
    </row>
    <row r="173" spans="2:84">
      <c r="B173" s="29">
        <f>本体!C172</f>
        <v>0</v>
      </c>
      <c r="C173" s="17">
        <f>本体!D172</f>
        <v>0</v>
      </c>
      <c r="D173" s="17">
        <f>本体!E172</f>
        <v>0</v>
      </c>
      <c r="E173" s="17">
        <f>本体!G172</f>
        <v>0</v>
      </c>
      <c r="F173" s="17">
        <f>本体!H172</f>
        <v>0</v>
      </c>
      <c r="G173" s="17">
        <f>本体!I172</f>
        <v>0</v>
      </c>
      <c r="H173" s="17">
        <f>本体!J172</f>
        <v>0</v>
      </c>
      <c r="I173" s="17">
        <f>本体!K172</f>
        <v>0</v>
      </c>
      <c r="J173" s="17">
        <f>本体!L172</f>
        <v>0</v>
      </c>
      <c r="K173" s="17">
        <f>本体!M172</f>
        <v>0</v>
      </c>
      <c r="L173" s="17">
        <f>本体!N172</f>
        <v>0</v>
      </c>
      <c r="M173" s="17">
        <f>本体!O172</f>
        <v>0</v>
      </c>
      <c r="N173" s="17">
        <f>本体!P172</f>
        <v>0</v>
      </c>
      <c r="O173" s="17">
        <f>本体!Q172</f>
        <v>0</v>
      </c>
      <c r="P173" s="17">
        <f>本体!R172</f>
        <v>0</v>
      </c>
      <c r="Q173" s="17">
        <f>本体!S172</f>
        <v>0</v>
      </c>
      <c r="R173" s="17">
        <f>本体!T172</f>
        <v>0</v>
      </c>
      <c r="S173" s="17">
        <f>本体!U172</f>
        <v>0</v>
      </c>
      <c r="T173" s="17">
        <f>本体!V172</f>
        <v>0</v>
      </c>
      <c r="U173" s="17">
        <f>本体!W172</f>
        <v>0</v>
      </c>
      <c r="V173" s="17">
        <f>本体!X172</f>
        <v>0</v>
      </c>
      <c r="W173" s="17">
        <f>本体!Y172</f>
        <v>0</v>
      </c>
      <c r="X173" s="17">
        <f>本体!Z172</f>
        <v>0</v>
      </c>
      <c r="Y173" s="17">
        <f>本体!AA172</f>
        <v>0</v>
      </c>
      <c r="Z173" s="17">
        <f>本体!AB172</f>
        <v>0</v>
      </c>
      <c r="AA173" s="17">
        <f>本体!AC172</f>
        <v>0</v>
      </c>
      <c r="AB173" s="17">
        <f>本体!AD172</f>
        <v>0</v>
      </c>
      <c r="AC173" s="17">
        <f>本体!AE172</f>
        <v>0</v>
      </c>
      <c r="AD173" s="17">
        <f>本体!AF172</f>
        <v>0</v>
      </c>
      <c r="AE173" s="17">
        <f>本体!AG172</f>
        <v>0</v>
      </c>
      <c r="AF173" s="17">
        <f>本体!AH172</f>
        <v>0</v>
      </c>
      <c r="AG173" s="17">
        <f>本体!AI172</f>
        <v>0</v>
      </c>
      <c r="AH173" s="17">
        <f>本体!AJ172</f>
        <v>0</v>
      </c>
      <c r="AI173" s="17">
        <f>本体!AK172</f>
        <v>0</v>
      </c>
      <c r="AJ173" s="17">
        <f>本体!AL172</f>
        <v>0</v>
      </c>
      <c r="AK173" s="17">
        <f>本体!AM172</f>
        <v>0</v>
      </c>
      <c r="AL173" s="17">
        <f>本体!AN172</f>
        <v>0</v>
      </c>
      <c r="AM173" s="17">
        <f>本体!AO172</f>
        <v>0</v>
      </c>
      <c r="AN173" s="17">
        <f>本体!AP172</f>
        <v>0</v>
      </c>
      <c r="AO173" s="17">
        <f>本体!AQ172</f>
        <v>0</v>
      </c>
      <c r="AP173" s="17">
        <f>本体!AR172</f>
        <v>0</v>
      </c>
      <c r="AQ173" s="17">
        <f>本体!AS172</f>
        <v>0</v>
      </c>
      <c r="AR173" s="17">
        <f>本体!AT172</f>
        <v>0</v>
      </c>
      <c r="AS173" s="17">
        <f>本体!AU172</f>
        <v>0</v>
      </c>
      <c r="AT173" s="17">
        <f>本体!AV172</f>
        <v>0</v>
      </c>
      <c r="AU173" s="17">
        <f>本体!AW172</f>
        <v>0</v>
      </c>
      <c r="AV173" s="17">
        <f>本体!AX172</f>
        <v>0</v>
      </c>
      <c r="AW173" s="17">
        <f>本体!AY172</f>
        <v>0</v>
      </c>
      <c r="AX173" s="17">
        <f>本体!AZ172</f>
        <v>0</v>
      </c>
      <c r="AY173" s="17">
        <f>本体!BA172</f>
        <v>0</v>
      </c>
      <c r="AZ173" s="17">
        <f>本体!BB172</f>
        <v>0</v>
      </c>
      <c r="BA173" s="17">
        <f>本体!BC172</f>
        <v>0</v>
      </c>
      <c r="BB173" s="17">
        <f>本体!BD172</f>
        <v>0</v>
      </c>
      <c r="BC173" s="17">
        <f>本体!BE172</f>
        <v>0</v>
      </c>
      <c r="BD173" s="17">
        <f>本体!BF172</f>
        <v>0</v>
      </c>
      <c r="BE173" s="17">
        <f>本体!BG172</f>
        <v>0</v>
      </c>
      <c r="BF173" s="17">
        <f>本体!BH172</f>
        <v>0</v>
      </c>
      <c r="BG173" s="17">
        <f>本体!BI172</f>
        <v>0</v>
      </c>
      <c r="BH173" s="17">
        <f>本体!BJ172</f>
        <v>0</v>
      </c>
      <c r="BI173" s="17">
        <f>本体!BK172</f>
        <v>0</v>
      </c>
      <c r="BJ173" s="17">
        <f>本体!BL172</f>
        <v>0</v>
      </c>
      <c r="BK173" s="17">
        <f>本体!BM172</f>
        <v>0</v>
      </c>
      <c r="BL173" s="17">
        <f>本体!BN172</f>
        <v>0</v>
      </c>
      <c r="BM173" s="17">
        <f>本体!CE172</f>
        <v>0</v>
      </c>
      <c r="BN173" s="17">
        <f>本体!CB172</f>
        <v>0</v>
      </c>
      <c r="BO173" s="17">
        <f>本体!CC172</f>
        <v>0</v>
      </c>
      <c r="BP173" s="17">
        <f>本体!CD172</f>
        <v>0</v>
      </c>
      <c r="BQ173" s="17">
        <f>本体!BT172</f>
        <v>0</v>
      </c>
      <c r="BR173" s="17">
        <f>本体!BU172</f>
        <v>0</v>
      </c>
      <c r="BS173" s="17">
        <f>本体!BV172</f>
        <v>0</v>
      </c>
      <c r="BT173" s="17">
        <f>本体!BW172</f>
        <v>0</v>
      </c>
      <c r="BU173" s="17">
        <f>本体!BZ172</f>
        <v>0</v>
      </c>
      <c r="BV173" s="17">
        <f>本体!BS172</f>
        <v>0</v>
      </c>
      <c r="BW173" s="17">
        <f>本体!BO172</f>
        <v>0</v>
      </c>
      <c r="BX173" s="17">
        <f>本体!BP172</f>
        <v>0</v>
      </c>
      <c r="BY173" s="17">
        <f>本体!BQ172</f>
        <v>0</v>
      </c>
      <c r="BZ173" s="17">
        <f>本体!BX172</f>
        <v>0</v>
      </c>
      <c r="CA173" s="17">
        <f>本体!BY172</f>
        <v>0</v>
      </c>
      <c r="CB173" s="17">
        <f>本体!BR172</f>
        <v>0</v>
      </c>
      <c r="CC173" s="17">
        <f>本体!CA172</f>
        <v>0</v>
      </c>
      <c r="CD173" s="17">
        <f>本体!CG172</f>
        <v>0</v>
      </c>
      <c r="CE173" s="17">
        <f>本体!CH172</f>
        <v>0</v>
      </c>
      <c r="CF173" s="30">
        <f>本体!CI172</f>
        <v>0</v>
      </c>
    </row>
    <row r="174" spans="2:84">
      <c r="B174" s="29">
        <f>本体!C173</f>
        <v>0</v>
      </c>
      <c r="C174" s="17">
        <f>本体!D173</f>
        <v>0</v>
      </c>
      <c r="D174" s="17">
        <f>本体!E173</f>
        <v>0</v>
      </c>
      <c r="E174" s="17">
        <f>本体!G173</f>
        <v>0</v>
      </c>
      <c r="F174" s="17">
        <f>本体!H173</f>
        <v>0</v>
      </c>
      <c r="G174" s="17">
        <f>本体!I173</f>
        <v>0</v>
      </c>
      <c r="H174" s="17">
        <f>本体!J173</f>
        <v>0</v>
      </c>
      <c r="I174" s="17">
        <f>本体!K173</f>
        <v>0</v>
      </c>
      <c r="J174" s="17">
        <f>本体!L173</f>
        <v>0</v>
      </c>
      <c r="K174" s="17">
        <f>本体!M173</f>
        <v>0</v>
      </c>
      <c r="L174" s="17">
        <f>本体!N173</f>
        <v>0</v>
      </c>
      <c r="M174" s="17">
        <f>本体!O173</f>
        <v>0</v>
      </c>
      <c r="N174" s="17">
        <f>本体!P173</f>
        <v>0</v>
      </c>
      <c r="O174" s="17">
        <f>本体!Q173</f>
        <v>0</v>
      </c>
      <c r="P174" s="17">
        <f>本体!R173</f>
        <v>0</v>
      </c>
      <c r="Q174" s="17">
        <f>本体!S173</f>
        <v>0</v>
      </c>
      <c r="R174" s="17">
        <f>本体!T173</f>
        <v>0</v>
      </c>
      <c r="S174" s="17">
        <f>本体!U173</f>
        <v>0</v>
      </c>
      <c r="T174" s="17">
        <f>本体!V173</f>
        <v>0</v>
      </c>
      <c r="U174" s="17">
        <f>本体!W173</f>
        <v>0</v>
      </c>
      <c r="V174" s="17">
        <f>本体!X173</f>
        <v>0</v>
      </c>
      <c r="W174" s="17">
        <f>本体!Y173</f>
        <v>0</v>
      </c>
      <c r="X174" s="17">
        <f>本体!Z173</f>
        <v>0</v>
      </c>
      <c r="Y174" s="17">
        <f>本体!AA173</f>
        <v>0</v>
      </c>
      <c r="Z174" s="17">
        <f>本体!AB173</f>
        <v>0</v>
      </c>
      <c r="AA174" s="17">
        <f>本体!AC173</f>
        <v>0</v>
      </c>
      <c r="AB174" s="17">
        <f>本体!AD173</f>
        <v>0</v>
      </c>
      <c r="AC174" s="17">
        <f>本体!AE173</f>
        <v>0</v>
      </c>
      <c r="AD174" s="17">
        <f>本体!AF173</f>
        <v>0</v>
      </c>
      <c r="AE174" s="17">
        <f>本体!AG173</f>
        <v>0</v>
      </c>
      <c r="AF174" s="17">
        <f>本体!AH173</f>
        <v>0</v>
      </c>
      <c r="AG174" s="17">
        <f>本体!AI173</f>
        <v>0</v>
      </c>
      <c r="AH174" s="17">
        <f>本体!AJ173</f>
        <v>0</v>
      </c>
      <c r="AI174" s="17">
        <f>本体!AK173</f>
        <v>0</v>
      </c>
      <c r="AJ174" s="17">
        <f>本体!AL173</f>
        <v>0</v>
      </c>
      <c r="AK174" s="17">
        <f>本体!AM173</f>
        <v>0</v>
      </c>
      <c r="AL174" s="17">
        <f>本体!AN173</f>
        <v>0</v>
      </c>
      <c r="AM174" s="17">
        <f>本体!AO173</f>
        <v>0</v>
      </c>
      <c r="AN174" s="17">
        <f>本体!AP173</f>
        <v>0</v>
      </c>
      <c r="AO174" s="17">
        <f>本体!AQ173</f>
        <v>0</v>
      </c>
      <c r="AP174" s="17">
        <f>本体!AR173</f>
        <v>0</v>
      </c>
      <c r="AQ174" s="17">
        <f>本体!AS173</f>
        <v>0</v>
      </c>
      <c r="AR174" s="17">
        <f>本体!AT173</f>
        <v>0</v>
      </c>
      <c r="AS174" s="17">
        <f>本体!AU173</f>
        <v>0</v>
      </c>
      <c r="AT174" s="17">
        <f>本体!AV173</f>
        <v>0</v>
      </c>
      <c r="AU174" s="17">
        <f>本体!AW173</f>
        <v>0</v>
      </c>
      <c r="AV174" s="17">
        <f>本体!AX173</f>
        <v>0</v>
      </c>
      <c r="AW174" s="17">
        <f>本体!AY173</f>
        <v>0</v>
      </c>
      <c r="AX174" s="17">
        <f>本体!AZ173</f>
        <v>0</v>
      </c>
      <c r="AY174" s="17">
        <f>本体!BA173</f>
        <v>0</v>
      </c>
      <c r="AZ174" s="17">
        <f>本体!BB173</f>
        <v>0</v>
      </c>
      <c r="BA174" s="17">
        <f>本体!BC173</f>
        <v>0</v>
      </c>
      <c r="BB174" s="17">
        <f>本体!BD173</f>
        <v>0</v>
      </c>
      <c r="BC174" s="17">
        <f>本体!BE173</f>
        <v>0</v>
      </c>
      <c r="BD174" s="17">
        <f>本体!BF173</f>
        <v>0</v>
      </c>
      <c r="BE174" s="17">
        <f>本体!BG173</f>
        <v>0</v>
      </c>
      <c r="BF174" s="17">
        <f>本体!BH173</f>
        <v>0</v>
      </c>
      <c r="BG174" s="17">
        <f>本体!BI173</f>
        <v>0</v>
      </c>
      <c r="BH174" s="17">
        <f>本体!BJ173</f>
        <v>0</v>
      </c>
      <c r="BI174" s="17">
        <f>本体!BK173</f>
        <v>0</v>
      </c>
      <c r="BJ174" s="17">
        <f>本体!BL173</f>
        <v>0</v>
      </c>
      <c r="BK174" s="17">
        <f>本体!BM173</f>
        <v>0</v>
      </c>
      <c r="BL174" s="17">
        <f>本体!BN173</f>
        <v>0</v>
      </c>
      <c r="BM174" s="17">
        <f>本体!CE173</f>
        <v>0</v>
      </c>
      <c r="BN174" s="17">
        <f>本体!CB173</f>
        <v>0</v>
      </c>
      <c r="BO174" s="17">
        <f>本体!CC173</f>
        <v>0</v>
      </c>
      <c r="BP174" s="17">
        <f>本体!CD173</f>
        <v>0</v>
      </c>
      <c r="BQ174" s="17">
        <f>本体!BT173</f>
        <v>0</v>
      </c>
      <c r="BR174" s="17">
        <f>本体!BU173</f>
        <v>0</v>
      </c>
      <c r="BS174" s="17">
        <f>本体!BV173</f>
        <v>0</v>
      </c>
      <c r="BT174" s="17">
        <f>本体!BW173</f>
        <v>0</v>
      </c>
      <c r="BU174" s="17">
        <f>本体!BZ173</f>
        <v>0</v>
      </c>
      <c r="BV174" s="17">
        <f>本体!BS173</f>
        <v>0</v>
      </c>
      <c r="BW174" s="17">
        <f>本体!BO173</f>
        <v>0</v>
      </c>
      <c r="BX174" s="17">
        <f>本体!BP173</f>
        <v>0</v>
      </c>
      <c r="BY174" s="17">
        <f>本体!BQ173</f>
        <v>0</v>
      </c>
      <c r="BZ174" s="17">
        <f>本体!BX173</f>
        <v>0</v>
      </c>
      <c r="CA174" s="17">
        <f>本体!BY173</f>
        <v>0</v>
      </c>
      <c r="CB174" s="17">
        <f>本体!BR173</f>
        <v>0</v>
      </c>
      <c r="CC174" s="17">
        <f>本体!CA173</f>
        <v>0</v>
      </c>
      <c r="CD174" s="17">
        <f>本体!CG173</f>
        <v>0</v>
      </c>
      <c r="CE174" s="17">
        <f>本体!CH173</f>
        <v>0</v>
      </c>
      <c r="CF174" s="30">
        <f>本体!CI173</f>
        <v>0</v>
      </c>
    </row>
    <row r="175" spans="2:84">
      <c r="B175" s="29">
        <f>本体!C174</f>
        <v>0</v>
      </c>
      <c r="C175" s="17">
        <f>本体!D174</f>
        <v>0</v>
      </c>
      <c r="D175" s="17">
        <f>本体!E174</f>
        <v>0</v>
      </c>
      <c r="E175" s="17">
        <f>本体!G174</f>
        <v>0</v>
      </c>
      <c r="F175" s="17">
        <f>本体!H174</f>
        <v>0</v>
      </c>
      <c r="G175" s="17">
        <f>本体!I174</f>
        <v>0</v>
      </c>
      <c r="H175" s="17">
        <f>本体!J174</f>
        <v>0</v>
      </c>
      <c r="I175" s="17">
        <f>本体!K174</f>
        <v>0</v>
      </c>
      <c r="J175" s="17">
        <f>本体!L174</f>
        <v>0</v>
      </c>
      <c r="K175" s="17">
        <f>本体!M174</f>
        <v>0</v>
      </c>
      <c r="L175" s="17">
        <f>本体!N174</f>
        <v>0</v>
      </c>
      <c r="M175" s="17">
        <f>本体!O174</f>
        <v>0</v>
      </c>
      <c r="N175" s="17">
        <f>本体!P174</f>
        <v>0</v>
      </c>
      <c r="O175" s="17">
        <f>本体!Q174</f>
        <v>0</v>
      </c>
      <c r="P175" s="17">
        <f>本体!R174</f>
        <v>0</v>
      </c>
      <c r="Q175" s="17">
        <f>本体!S174</f>
        <v>0</v>
      </c>
      <c r="R175" s="17">
        <f>本体!T174</f>
        <v>0</v>
      </c>
      <c r="S175" s="17">
        <f>本体!U174</f>
        <v>0</v>
      </c>
      <c r="T175" s="17">
        <f>本体!V174</f>
        <v>0</v>
      </c>
      <c r="U175" s="17">
        <f>本体!W174</f>
        <v>0</v>
      </c>
      <c r="V175" s="17">
        <f>本体!X174</f>
        <v>0</v>
      </c>
      <c r="W175" s="17">
        <f>本体!Y174</f>
        <v>0</v>
      </c>
      <c r="X175" s="17">
        <f>本体!Z174</f>
        <v>0</v>
      </c>
      <c r="Y175" s="17">
        <f>本体!AA174</f>
        <v>0</v>
      </c>
      <c r="Z175" s="17">
        <f>本体!AB174</f>
        <v>0</v>
      </c>
      <c r="AA175" s="17">
        <f>本体!AC174</f>
        <v>0</v>
      </c>
      <c r="AB175" s="17">
        <f>本体!AD174</f>
        <v>0</v>
      </c>
      <c r="AC175" s="17">
        <f>本体!AE174</f>
        <v>0</v>
      </c>
      <c r="AD175" s="17">
        <f>本体!AF174</f>
        <v>0</v>
      </c>
      <c r="AE175" s="17">
        <f>本体!AG174</f>
        <v>0</v>
      </c>
      <c r="AF175" s="17">
        <f>本体!AH174</f>
        <v>0</v>
      </c>
      <c r="AG175" s="17">
        <f>本体!AI174</f>
        <v>0</v>
      </c>
      <c r="AH175" s="17">
        <f>本体!AJ174</f>
        <v>0</v>
      </c>
      <c r="AI175" s="17">
        <f>本体!AK174</f>
        <v>0</v>
      </c>
      <c r="AJ175" s="17">
        <f>本体!AL174</f>
        <v>0</v>
      </c>
      <c r="AK175" s="17">
        <f>本体!AM174</f>
        <v>0</v>
      </c>
      <c r="AL175" s="17">
        <f>本体!AN174</f>
        <v>0</v>
      </c>
      <c r="AM175" s="17">
        <f>本体!AO174</f>
        <v>0</v>
      </c>
      <c r="AN175" s="17">
        <f>本体!AP174</f>
        <v>0</v>
      </c>
      <c r="AO175" s="17">
        <f>本体!AQ174</f>
        <v>0</v>
      </c>
      <c r="AP175" s="17">
        <f>本体!AR174</f>
        <v>0</v>
      </c>
      <c r="AQ175" s="17">
        <f>本体!AS174</f>
        <v>0</v>
      </c>
      <c r="AR175" s="17">
        <f>本体!AT174</f>
        <v>0</v>
      </c>
      <c r="AS175" s="17">
        <f>本体!AU174</f>
        <v>0</v>
      </c>
      <c r="AT175" s="17">
        <f>本体!AV174</f>
        <v>0</v>
      </c>
      <c r="AU175" s="17">
        <f>本体!AW174</f>
        <v>0</v>
      </c>
      <c r="AV175" s="17">
        <f>本体!AX174</f>
        <v>0</v>
      </c>
      <c r="AW175" s="17">
        <f>本体!AY174</f>
        <v>0</v>
      </c>
      <c r="AX175" s="17">
        <f>本体!AZ174</f>
        <v>0</v>
      </c>
      <c r="AY175" s="17">
        <f>本体!BA174</f>
        <v>0</v>
      </c>
      <c r="AZ175" s="17">
        <f>本体!BB174</f>
        <v>0</v>
      </c>
      <c r="BA175" s="17">
        <f>本体!BC174</f>
        <v>0</v>
      </c>
      <c r="BB175" s="17">
        <f>本体!BD174</f>
        <v>0</v>
      </c>
      <c r="BC175" s="17">
        <f>本体!BE174</f>
        <v>0</v>
      </c>
      <c r="BD175" s="17">
        <f>本体!BF174</f>
        <v>0</v>
      </c>
      <c r="BE175" s="17">
        <f>本体!BG174</f>
        <v>0</v>
      </c>
      <c r="BF175" s="17">
        <f>本体!BH174</f>
        <v>0</v>
      </c>
      <c r="BG175" s="17">
        <f>本体!BI174</f>
        <v>0</v>
      </c>
      <c r="BH175" s="17">
        <f>本体!BJ174</f>
        <v>0</v>
      </c>
      <c r="BI175" s="17">
        <f>本体!BK174</f>
        <v>0</v>
      </c>
      <c r="BJ175" s="17">
        <f>本体!BL174</f>
        <v>0</v>
      </c>
      <c r="BK175" s="17">
        <f>本体!BM174</f>
        <v>0</v>
      </c>
      <c r="BL175" s="17">
        <f>本体!BN174</f>
        <v>0</v>
      </c>
      <c r="BM175" s="17">
        <f>本体!CE174</f>
        <v>0</v>
      </c>
      <c r="BN175" s="17">
        <f>本体!CB174</f>
        <v>0</v>
      </c>
      <c r="BO175" s="17">
        <f>本体!CC174</f>
        <v>0</v>
      </c>
      <c r="BP175" s="17">
        <f>本体!CD174</f>
        <v>0</v>
      </c>
      <c r="BQ175" s="17">
        <f>本体!BT174</f>
        <v>0</v>
      </c>
      <c r="BR175" s="17">
        <f>本体!BU174</f>
        <v>0</v>
      </c>
      <c r="BS175" s="17">
        <f>本体!BV174</f>
        <v>0</v>
      </c>
      <c r="BT175" s="17">
        <f>本体!BW174</f>
        <v>0</v>
      </c>
      <c r="BU175" s="17">
        <f>本体!BZ174</f>
        <v>0</v>
      </c>
      <c r="BV175" s="17">
        <f>本体!BS174</f>
        <v>0</v>
      </c>
      <c r="BW175" s="17">
        <f>本体!BO174</f>
        <v>0</v>
      </c>
      <c r="BX175" s="17">
        <f>本体!BP174</f>
        <v>0</v>
      </c>
      <c r="BY175" s="17">
        <f>本体!BQ174</f>
        <v>0</v>
      </c>
      <c r="BZ175" s="17">
        <f>本体!BX174</f>
        <v>0</v>
      </c>
      <c r="CA175" s="17">
        <f>本体!BY174</f>
        <v>0</v>
      </c>
      <c r="CB175" s="17">
        <f>本体!BR174</f>
        <v>0</v>
      </c>
      <c r="CC175" s="17">
        <f>本体!CA174</f>
        <v>0</v>
      </c>
      <c r="CD175" s="17">
        <f>本体!CG174</f>
        <v>0</v>
      </c>
      <c r="CE175" s="17">
        <f>本体!CH174</f>
        <v>0</v>
      </c>
      <c r="CF175" s="30">
        <f>本体!CI174</f>
        <v>0</v>
      </c>
    </row>
    <row r="176" spans="2:84">
      <c r="B176" s="29">
        <f>本体!C175</f>
        <v>0</v>
      </c>
      <c r="C176" s="17">
        <f>本体!D175</f>
        <v>0</v>
      </c>
      <c r="D176" s="17">
        <f>本体!E175</f>
        <v>0</v>
      </c>
      <c r="E176" s="17">
        <f>本体!G175</f>
        <v>0</v>
      </c>
      <c r="F176" s="17">
        <f>本体!H175</f>
        <v>0</v>
      </c>
      <c r="G176" s="17">
        <f>本体!I175</f>
        <v>0</v>
      </c>
      <c r="H176" s="17">
        <f>本体!J175</f>
        <v>0</v>
      </c>
      <c r="I176" s="17">
        <f>本体!K175</f>
        <v>0</v>
      </c>
      <c r="J176" s="17">
        <f>本体!L175</f>
        <v>0</v>
      </c>
      <c r="K176" s="17">
        <f>本体!M175</f>
        <v>0</v>
      </c>
      <c r="L176" s="17">
        <f>本体!N175</f>
        <v>0</v>
      </c>
      <c r="M176" s="17">
        <f>本体!O175</f>
        <v>0</v>
      </c>
      <c r="N176" s="17">
        <f>本体!P175</f>
        <v>0</v>
      </c>
      <c r="O176" s="17">
        <f>本体!Q175</f>
        <v>0</v>
      </c>
      <c r="P176" s="17">
        <f>本体!R175</f>
        <v>0</v>
      </c>
      <c r="Q176" s="17">
        <f>本体!S175</f>
        <v>0</v>
      </c>
      <c r="R176" s="17">
        <f>本体!T175</f>
        <v>0</v>
      </c>
      <c r="S176" s="17">
        <f>本体!U175</f>
        <v>0</v>
      </c>
      <c r="T176" s="17">
        <f>本体!V175</f>
        <v>0</v>
      </c>
      <c r="U176" s="17">
        <f>本体!W175</f>
        <v>0</v>
      </c>
      <c r="V176" s="17">
        <f>本体!X175</f>
        <v>0</v>
      </c>
      <c r="W176" s="17">
        <f>本体!Y175</f>
        <v>0</v>
      </c>
      <c r="X176" s="17">
        <f>本体!Z175</f>
        <v>0</v>
      </c>
      <c r="Y176" s="17">
        <f>本体!AA175</f>
        <v>0</v>
      </c>
      <c r="Z176" s="17">
        <f>本体!AB175</f>
        <v>0</v>
      </c>
      <c r="AA176" s="17">
        <f>本体!AC175</f>
        <v>0</v>
      </c>
      <c r="AB176" s="17">
        <f>本体!AD175</f>
        <v>0</v>
      </c>
      <c r="AC176" s="17">
        <f>本体!AE175</f>
        <v>0</v>
      </c>
      <c r="AD176" s="17">
        <f>本体!AF175</f>
        <v>0</v>
      </c>
      <c r="AE176" s="17">
        <f>本体!AG175</f>
        <v>0</v>
      </c>
      <c r="AF176" s="17">
        <f>本体!AH175</f>
        <v>0</v>
      </c>
      <c r="AG176" s="17">
        <f>本体!AI175</f>
        <v>0</v>
      </c>
      <c r="AH176" s="17">
        <f>本体!AJ175</f>
        <v>0</v>
      </c>
      <c r="AI176" s="17">
        <f>本体!AK175</f>
        <v>0</v>
      </c>
      <c r="AJ176" s="17">
        <f>本体!AL175</f>
        <v>0</v>
      </c>
      <c r="AK176" s="17">
        <f>本体!AM175</f>
        <v>0</v>
      </c>
      <c r="AL176" s="17">
        <f>本体!AN175</f>
        <v>0</v>
      </c>
      <c r="AM176" s="17">
        <f>本体!AO175</f>
        <v>0</v>
      </c>
      <c r="AN176" s="17">
        <f>本体!AP175</f>
        <v>0</v>
      </c>
      <c r="AO176" s="17">
        <f>本体!AQ175</f>
        <v>0</v>
      </c>
      <c r="AP176" s="17">
        <f>本体!AR175</f>
        <v>0</v>
      </c>
      <c r="AQ176" s="17">
        <f>本体!AS175</f>
        <v>0</v>
      </c>
      <c r="AR176" s="17">
        <f>本体!AT175</f>
        <v>0</v>
      </c>
      <c r="AS176" s="17">
        <f>本体!AU175</f>
        <v>0</v>
      </c>
      <c r="AT176" s="17">
        <f>本体!AV175</f>
        <v>0</v>
      </c>
      <c r="AU176" s="17">
        <f>本体!AW175</f>
        <v>0</v>
      </c>
      <c r="AV176" s="17">
        <f>本体!AX175</f>
        <v>0</v>
      </c>
      <c r="AW176" s="17">
        <f>本体!AY175</f>
        <v>0</v>
      </c>
      <c r="AX176" s="17">
        <f>本体!AZ175</f>
        <v>0</v>
      </c>
      <c r="AY176" s="17">
        <f>本体!BA175</f>
        <v>0</v>
      </c>
      <c r="AZ176" s="17">
        <f>本体!BB175</f>
        <v>0</v>
      </c>
      <c r="BA176" s="17">
        <f>本体!BC175</f>
        <v>0</v>
      </c>
      <c r="BB176" s="17">
        <f>本体!BD175</f>
        <v>0</v>
      </c>
      <c r="BC176" s="17">
        <f>本体!BE175</f>
        <v>0</v>
      </c>
      <c r="BD176" s="17">
        <f>本体!BF175</f>
        <v>0</v>
      </c>
      <c r="BE176" s="17">
        <f>本体!BG175</f>
        <v>0</v>
      </c>
      <c r="BF176" s="17">
        <f>本体!BH175</f>
        <v>0</v>
      </c>
      <c r="BG176" s="17">
        <f>本体!BI175</f>
        <v>0</v>
      </c>
      <c r="BH176" s="17">
        <f>本体!BJ175</f>
        <v>0</v>
      </c>
      <c r="BI176" s="17">
        <f>本体!BK175</f>
        <v>0</v>
      </c>
      <c r="BJ176" s="17">
        <f>本体!BL175</f>
        <v>0</v>
      </c>
      <c r="BK176" s="17">
        <f>本体!BM175</f>
        <v>0</v>
      </c>
      <c r="BL176" s="17">
        <f>本体!BN175</f>
        <v>0</v>
      </c>
      <c r="BM176" s="17">
        <f>本体!CE175</f>
        <v>0</v>
      </c>
      <c r="BN176" s="17">
        <f>本体!CB175</f>
        <v>0</v>
      </c>
      <c r="BO176" s="17">
        <f>本体!CC175</f>
        <v>0</v>
      </c>
      <c r="BP176" s="17">
        <f>本体!CD175</f>
        <v>0</v>
      </c>
      <c r="BQ176" s="17">
        <f>本体!BT175</f>
        <v>0</v>
      </c>
      <c r="BR176" s="17">
        <f>本体!BU175</f>
        <v>0</v>
      </c>
      <c r="BS176" s="17">
        <f>本体!BV175</f>
        <v>0</v>
      </c>
      <c r="BT176" s="17">
        <f>本体!BW175</f>
        <v>0</v>
      </c>
      <c r="BU176" s="17">
        <f>本体!BZ175</f>
        <v>0</v>
      </c>
      <c r="BV176" s="17">
        <f>本体!BS175</f>
        <v>0</v>
      </c>
      <c r="BW176" s="17">
        <f>本体!BO175</f>
        <v>0</v>
      </c>
      <c r="BX176" s="17">
        <f>本体!BP175</f>
        <v>0</v>
      </c>
      <c r="BY176" s="17">
        <f>本体!BQ175</f>
        <v>0</v>
      </c>
      <c r="BZ176" s="17">
        <f>本体!BX175</f>
        <v>0</v>
      </c>
      <c r="CA176" s="17">
        <f>本体!BY175</f>
        <v>0</v>
      </c>
      <c r="CB176" s="17">
        <f>本体!BR175</f>
        <v>0</v>
      </c>
      <c r="CC176" s="17">
        <f>本体!CA175</f>
        <v>0</v>
      </c>
      <c r="CD176" s="17">
        <f>本体!CG175</f>
        <v>0</v>
      </c>
      <c r="CE176" s="17">
        <f>本体!CH175</f>
        <v>0</v>
      </c>
      <c r="CF176" s="30">
        <f>本体!CI175</f>
        <v>0</v>
      </c>
    </row>
    <row r="177" spans="2:84">
      <c r="B177" s="29">
        <f>本体!C176</f>
        <v>0</v>
      </c>
      <c r="C177" s="17">
        <f>本体!D176</f>
        <v>0</v>
      </c>
      <c r="D177" s="17">
        <f>本体!E176</f>
        <v>0</v>
      </c>
      <c r="E177" s="17">
        <f>本体!G176</f>
        <v>0</v>
      </c>
      <c r="F177" s="17">
        <f>本体!H176</f>
        <v>0</v>
      </c>
      <c r="G177" s="17">
        <f>本体!I176</f>
        <v>0</v>
      </c>
      <c r="H177" s="17">
        <f>本体!J176</f>
        <v>0</v>
      </c>
      <c r="I177" s="17">
        <f>本体!K176</f>
        <v>0</v>
      </c>
      <c r="J177" s="17">
        <f>本体!L176</f>
        <v>0</v>
      </c>
      <c r="K177" s="17">
        <f>本体!M176</f>
        <v>0</v>
      </c>
      <c r="L177" s="17">
        <f>本体!N176</f>
        <v>0</v>
      </c>
      <c r="M177" s="17">
        <f>本体!O176</f>
        <v>0</v>
      </c>
      <c r="N177" s="17">
        <f>本体!P176</f>
        <v>0</v>
      </c>
      <c r="O177" s="17">
        <f>本体!Q176</f>
        <v>0</v>
      </c>
      <c r="P177" s="17">
        <f>本体!R176</f>
        <v>0</v>
      </c>
      <c r="Q177" s="17">
        <f>本体!S176</f>
        <v>0</v>
      </c>
      <c r="R177" s="17">
        <f>本体!T176</f>
        <v>0</v>
      </c>
      <c r="S177" s="17">
        <f>本体!U176</f>
        <v>0</v>
      </c>
      <c r="T177" s="17">
        <f>本体!V176</f>
        <v>0</v>
      </c>
      <c r="U177" s="17">
        <f>本体!W176</f>
        <v>0</v>
      </c>
      <c r="V177" s="17">
        <f>本体!X176</f>
        <v>0</v>
      </c>
      <c r="W177" s="17">
        <f>本体!Y176</f>
        <v>0</v>
      </c>
      <c r="X177" s="17">
        <f>本体!Z176</f>
        <v>0</v>
      </c>
      <c r="Y177" s="17">
        <f>本体!AA176</f>
        <v>0</v>
      </c>
      <c r="Z177" s="17">
        <f>本体!AB176</f>
        <v>0</v>
      </c>
      <c r="AA177" s="17">
        <f>本体!AC176</f>
        <v>0</v>
      </c>
      <c r="AB177" s="17">
        <f>本体!AD176</f>
        <v>0</v>
      </c>
      <c r="AC177" s="17">
        <f>本体!AE176</f>
        <v>0</v>
      </c>
      <c r="AD177" s="17">
        <f>本体!AF176</f>
        <v>0</v>
      </c>
      <c r="AE177" s="17">
        <f>本体!AG176</f>
        <v>0</v>
      </c>
      <c r="AF177" s="17">
        <f>本体!AH176</f>
        <v>0</v>
      </c>
      <c r="AG177" s="17">
        <f>本体!AI176</f>
        <v>0</v>
      </c>
      <c r="AH177" s="17">
        <f>本体!AJ176</f>
        <v>0</v>
      </c>
      <c r="AI177" s="17">
        <f>本体!AK176</f>
        <v>0</v>
      </c>
      <c r="AJ177" s="17">
        <f>本体!AL176</f>
        <v>0</v>
      </c>
      <c r="AK177" s="17">
        <f>本体!AM176</f>
        <v>0</v>
      </c>
      <c r="AL177" s="17">
        <f>本体!AN176</f>
        <v>0</v>
      </c>
      <c r="AM177" s="17">
        <f>本体!AO176</f>
        <v>0</v>
      </c>
      <c r="AN177" s="17">
        <f>本体!AP176</f>
        <v>0</v>
      </c>
      <c r="AO177" s="17">
        <f>本体!AQ176</f>
        <v>0</v>
      </c>
      <c r="AP177" s="17">
        <f>本体!AR176</f>
        <v>0</v>
      </c>
      <c r="AQ177" s="17">
        <f>本体!AS176</f>
        <v>0</v>
      </c>
      <c r="AR177" s="17">
        <f>本体!AT176</f>
        <v>0</v>
      </c>
      <c r="AS177" s="17">
        <f>本体!AU176</f>
        <v>0</v>
      </c>
      <c r="AT177" s="17">
        <f>本体!AV176</f>
        <v>0</v>
      </c>
      <c r="AU177" s="17">
        <f>本体!AW176</f>
        <v>0</v>
      </c>
      <c r="AV177" s="17">
        <f>本体!AX176</f>
        <v>0</v>
      </c>
      <c r="AW177" s="17">
        <f>本体!AY176</f>
        <v>0</v>
      </c>
      <c r="AX177" s="17">
        <f>本体!AZ176</f>
        <v>0</v>
      </c>
      <c r="AY177" s="17">
        <f>本体!BA176</f>
        <v>0</v>
      </c>
      <c r="AZ177" s="17">
        <f>本体!BB176</f>
        <v>0</v>
      </c>
      <c r="BA177" s="17">
        <f>本体!BC176</f>
        <v>0</v>
      </c>
      <c r="BB177" s="17">
        <f>本体!BD176</f>
        <v>0</v>
      </c>
      <c r="BC177" s="17">
        <f>本体!BE176</f>
        <v>0</v>
      </c>
      <c r="BD177" s="17">
        <f>本体!BF176</f>
        <v>0</v>
      </c>
      <c r="BE177" s="17">
        <f>本体!BG176</f>
        <v>0</v>
      </c>
      <c r="BF177" s="17">
        <f>本体!BH176</f>
        <v>0</v>
      </c>
      <c r="BG177" s="17">
        <f>本体!BI176</f>
        <v>0</v>
      </c>
      <c r="BH177" s="17">
        <f>本体!BJ176</f>
        <v>0</v>
      </c>
      <c r="BI177" s="17">
        <f>本体!BK176</f>
        <v>0</v>
      </c>
      <c r="BJ177" s="17">
        <f>本体!BL176</f>
        <v>0</v>
      </c>
      <c r="BK177" s="17">
        <f>本体!BM176</f>
        <v>0</v>
      </c>
      <c r="BL177" s="17">
        <f>本体!BN176</f>
        <v>0</v>
      </c>
      <c r="BM177" s="17">
        <f>本体!CE176</f>
        <v>0</v>
      </c>
      <c r="BN177" s="17">
        <f>本体!CB176</f>
        <v>0</v>
      </c>
      <c r="BO177" s="17">
        <f>本体!CC176</f>
        <v>0</v>
      </c>
      <c r="BP177" s="17">
        <f>本体!CD176</f>
        <v>0</v>
      </c>
      <c r="BQ177" s="17">
        <f>本体!BT176</f>
        <v>0</v>
      </c>
      <c r="BR177" s="17">
        <f>本体!BU176</f>
        <v>0</v>
      </c>
      <c r="BS177" s="17">
        <f>本体!BV176</f>
        <v>0</v>
      </c>
      <c r="BT177" s="17">
        <f>本体!BW176</f>
        <v>0</v>
      </c>
      <c r="BU177" s="17">
        <f>本体!BZ176</f>
        <v>0</v>
      </c>
      <c r="BV177" s="17">
        <f>本体!BS176</f>
        <v>0</v>
      </c>
      <c r="BW177" s="17">
        <f>本体!BO176</f>
        <v>0</v>
      </c>
      <c r="BX177" s="17">
        <f>本体!BP176</f>
        <v>0</v>
      </c>
      <c r="BY177" s="17">
        <f>本体!BQ176</f>
        <v>0</v>
      </c>
      <c r="BZ177" s="17">
        <f>本体!BX176</f>
        <v>0</v>
      </c>
      <c r="CA177" s="17">
        <f>本体!BY176</f>
        <v>0</v>
      </c>
      <c r="CB177" s="17">
        <f>本体!BR176</f>
        <v>0</v>
      </c>
      <c r="CC177" s="17">
        <f>本体!CA176</f>
        <v>0</v>
      </c>
      <c r="CD177" s="17">
        <f>本体!CG176</f>
        <v>0</v>
      </c>
      <c r="CE177" s="17">
        <f>本体!CH176</f>
        <v>0</v>
      </c>
      <c r="CF177" s="30">
        <f>本体!CI176</f>
        <v>0</v>
      </c>
    </row>
    <row r="178" spans="2:84">
      <c r="B178" s="29">
        <f>本体!C177</f>
        <v>0</v>
      </c>
      <c r="C178" s="17">
        <f>本体!D177</f>
        <v>0</v>
      </c>
      <c r="D178" s="17">
        <f>本体!E177</f>
        <v>0</v>
      </c>
      <c r="E178" s="17">
        <f>本体!G177</f>
        <v>0</v>
      </c>
      <c r="F178" s="17">
        <f>本体!H177</f>
        <v>0</v>
      </c>
      <c r="G178" s="17">
        <f>本体!I177</f>
        <v>0</v>
      </c>
      <c r="H178" s="17">
        <f>本体!J177</f>
        <v>0</v>
      </c>
      <c r="I178" s="17">
        <f>本体!K177</f>
        <v>0</v>
      </c>
      <c r="J178" s="17">
        <f>本体!L177</f>
        <v>0</v>
      </c>
      <c r="K178" s="17">
        <f>本体!M177</f>
        <v>0</v>
      </c>
      <c r="L178" s="17">
        <f>本体!N177</f>
        <v>0</v>
      </c>
      <c r="M178" s="17">
        <f>本体!O177</f>
        <v>0</v>
      </c>
      <c r="N178" s="17">
        <f>本体!P177</f>
        <v>0</v>
      </c>
      <c r="O178" s="17">
        <f>本体!Q177</f>
        <v>0</v>
      </c>
      <c r="P178" s="17">
        <f>本体!R177</f>
        <v>0</v>
      </c>
      <c r="Q178" s="17">
        <f>本体!S177</f>
        <v>0</v>
      </c>
      <c r="R178" s="17">
        <f>本体!T177</f>
        <v>0</v>
      </c>
      <c r="S178" s="17">
        <f>本体!U177</f>
        <v>0</v>
      </c>
      <c r="T178" s="17">
        <f>本体!V177</f>
        <v>0</v>
      </c>
      <c r="U178" s="17">
        <f>本体!W177</f>
        <v>0</v>
      </c>
      <c r="V178" s="17">
        <f>本体!X177</f>
        <v>0</v>
      </c>
      <c r="W178" s="17">
        <f>本体!Y177</f>
        <v>0</v>
      </c>
      <c r="X178" s="17">
        <f>本体!Z177</f>
        <v>0</v>
      </c>
      <c r="Y178" s="17">
        <f>本体!AA177</f>
        <v>0</v>
      </c>
      <c r="Z178" s="17">
        <f>本体!AB177</f>
        <v>0</v>
      </c>
      <c r="AA178" s="17">
        <f>本体!AC177</f>
        <v>0</v>
      </c>
      <c r="AB178" s="17">
        <f>本体!AD177</f>
        <v>0</v>
      </c>
      <c r="AC178" s="17">
        <f>本体!AE177</f>
        <v>0</v>
      </c>
      <c r="AD178" s="17">
        <f>本体!AF177</f>
        <v>0</v>
      </c>
      <c r="AE178" s="17">
        <f>本体!AG177</f>
        <v>0</v>
      </c>
      <c r="AF178" s="17">
        <f>本体!AH177</f>
        <v>0</v>
      </c>
      <c r="AG178" s="17">
        <f>本体!AI177</f>
        <v>0</v>
      </c>
      <c r="AH178" s="17">
        <f>本体!AJ177</f>
        <v>0</v>
      </c>
      <c r="AI178" s="17">
        <f>本体!AK177</f>
        <v>0</v>
      </c>
      <c r="AJ178" s="17">
        <f>本体!AL177</f>
        <v>0</v>
      </c>
      <c r="AK178" s="17">
        <f>本体!AM177</f>
        <v>0</v>
      </c>
      <c r="AL178" s="17">
        <f>本体!AN177</f>
        <v>0</v>
      </c>
      <c r="AM178" s="17">
        <f>本体!AO177</f>
        <v>0</v>
      </c>
      <c r="AN178" s="17">
        <f>本体!AP177</f>
        <v>0</v>
      </c>
      <c r="AO178" s="17">
        <f>本体!AQ177</f>
        <v>0</v>
      </c>
      <c r="AP178" s="17">
        <f>本体!AR177</f>
        <v>0</v>
      </c>
      <c r="AQ178" s="17">
        <f>本体!AS177</f>
        <v>0</v>
      </c>
      <c r="AR178" s="17">
        <f>本体!AT177</f>
        <v>0</v>
      </c>
      <c r="AS178" s="17">
        <f>本体!AU177</f>
        <v>0</v>
      </c>
      <c r="AT178" s="17">
        <f>本体!AV177</f>
        <v>0</v>
      </c>
      <c r="AU178" s="17">
        <f>本体!AW177</f>
        <v>0</v>
      </c>
      <c r="AV178" s="17">
        <f>本体!AX177</f>
        <v>0</v>
      </c>
      <c r="AW178" s="17">
        <f>本体!AY177</f>
        <v>0</v>
      </c>
      <c r="AX178" s="17">
        <f>本体!AZ177</f>
        <v>0</v>
      </c>
      <c r="AY178" s="17">
        <f>本体!BA177</f>
        <v>0</v>
      </c>
      <c r="AZ178" s="17">
        <f>本体!BB177</f>
        <v>0</v>
      </c>
      <c r="BA178" s="17">
        <f>本体!BC177</f>
        <v>0</v>
      </c>
      <c r="BB178" s="17">
        <f>本体!BD177</f>
        <v>0</v>
      </c>
      <c r="BC178" s="17">
        <f>本体!BE177</f>
        <v>0</v>
      </c>
      <c r="BD178" s="17">
        <f>本体!BF177</f>
        <v>0</v>
      </c>
      <c r="BE178" s="17">
        <f>本体!BG177</f>
        <v>0</v>
      </c>
      <c r="BF178" s="17">
        <f>本体!BH177</f>
        <v>0</v>
      </c>
      <c r="BG178" s="17">
        <f>本体!BI177</f>
        <v>0</v>
      </c>
      <c r="BH178" s="17">
        <f>本体!BJ177</f>
        <v>0</v>
      </c>
      <c r="BI178" s="17">
        <f>本体!BK177</f>
        <v>0</v>
      </c>
      <c r="BJ178" s="17">
        <f>本体!BL177</f>
        <v>0</v>
      </c>
      <c r="BK178" s="17">
        <f>本体!BM177</f>
        <v>0</v>
      </c>
      <c r="BL178" s="17">
        <f>本体!BN177</f>
        <v>0</v>
      </c>
      <c r="BM178" s="17">
        <f>本体!CE177</f>
        <v>0</v>
      </c>
      <c r="BN178" s="17">
        <f>本体!CB177</f>
        <v>0</v>
      </c>
      <c r="BO178" s="17">
        <f>本体!CC177</f>
        <v>0</v>
      </c>
      <c r="BP178" s="17">
        <f>本体!CD177</f>
        <v>0</v>
      </c>
      <c r="BQ178" s="17">
        <f>本体!BT177</f>
        <v>0</v>
      </c>
      <c r="BR178" s="17">
        <f>本体!BU177</f>
        <v>0</v>
      </c>
      <c r="BS178" s="17">
        <f>本体!BV177</f>
        <v>0</v>
      </c>
      <c r="BT178" s="17">
        <f>本体!BW177</f>
        <v>0</v>
      </c>
      <c r="BU178" s="17">
        <f>本体!BZ177</f>
        <v>0</v>
      </c>
      <c r="BV178" s="17">
        <f>本体!BS177</f>
        <v>0</v>
      </c>
      <c r="BW178" s="17">
        <f>本体!BO177</f>
        <v>0</v>
      </c>
      <c r="BX178" s="17">
        <f>本体!BP177</f>
        <v>0</v>
      </c>
      <c r="BY178" s="17">
        <f>本体!BQ177</f>
        <v>0</v>
      </c>
      <c r="BZ178" s="17">
        <f>本体!BX177</f>
        <v>0</v>
      </c>
      <c r="CA178" s="17">
        <f>本体!BY177</f>
        <v>0</v>
      </c>
      <c r="CB178" s="17">
        <f>本体!BR177</f>
        <v>0</v>
      </c>
      <c r="CC178" s="17">
        <f>本体!CA177</f>
        <v>0</v>
      </c>
      <c r="CD178" s="17">
        <f>本体!CG177</f>
        <v>0</v>
      </c>
      <c r="CE178" s="17">
        <f>本体!CH177</f>
        <v>0</v>
      </c>
      <c r="CF178" s="30">
        <f>本体!CI177</f>
        <v>0</v>
      </c>
    </row>
    <row r="179" spans="2:84">
      <c r="B179" s="29">
        <f>本体!C178</f>
        <v>0</v>
      </c>
      <c r="C179" s="17">
        <f>本体!D178</f>
        <v>0</v>
      </c>
      <c r="D179" s="17">
        <f>本体!E178</f>
        <v>0</v>
      </c>
      <c r="E179" s="17">
        <f>本体!G178</f>
        <v>0</v>
      </c>
      <c r="F179" s="17">
        <f>本体!H178</f>
        <v>0</v>
      </c>
      <c r="G179" s="17">
        <f>本体!I178</f>
        <v>0</v>
      </c>
      <c r="H179" s="17">
        <f>本体!J178</f>
        <v>0</v>
      </c>
      <c r="I179" s="17">
        <f>本体!K178</f>
        <v>0</v>
      </c>
      <c r="J179" s="17">
        <f>本体!L178</f>
        <v>0</v>
      </c>
      <c r="K179" s="17">
        <f>本体!M178</f>
        <v>0</v>
      </c>
      <c r="L179" s="17">
        <f>本体!N178</f>
        <v>0</v>
      </c>
      <c r="M179" s="17">
        <f>本体!O178</f>
        <v>0</v>
      </c>
      <c r="N179" s="17">
        <f>本体!P178</f>
        <v>0</v>
      </c>
      <c r="O179" s="17">
        <f>本体!Q178</f>
        <v>0</v>
      </c>
      <c r="P179" s="17">
        <f>本体!R178</f>
        <v>0</v>
      </c>
      <c r="Q179" s="17">
        <f>本体!S178</f>
        <v>0</v>
      </c>
      <c r="R179" s="17">
        <f>本体!T178</f>
        <v>0</v>
      </c>
      <c r="S179" s="17">
        <f>本体!U178</f>
        <v>0</v>
      </c>
      <c r="T179" s="17">
        <f>本体!V178</f>
        <v>0</v>
      </c>
      <c r="U179" s="17">
        <f>本体!W178</f>
        <v>0</v>
      </c>
      <c r="V179" s="17">
        <f>本体!X178</f>
        <v>0</v>
      </c>
      <c r="W179" s="17">
        <f>本体!Y178</f>
        <v>0</v>
      </c>
      <c r="X179" s="17">
        <f>本体!Z178</f>
        <v>0</v>
      </c>
      <c r="Y179" s="17">
        <f>本体!AA178</f>
        <v>0</v>
      </c>
      <c r="Z179" s="17">
        <f>本体!AB178</f>
        <v>0</v>
      </c>
      <c r="AA179" s="17">
        <f>本体!AC178</f>
        <v>0</v>
      </c>
      <c r="AB179" s="17">
        <f>本体!AD178</f>
        <v>0</v>
      </c>
      <c r="AC179" s="17">
        <f>本体!AE178</f>
        <v>0</v>
      </c>
      <c r="AD179" s="17">
        <f>本体!AF178</f>
        <v>0</v>
      </c>
      <c r="AE179" s="17">
        <f>本体!AG178</f>
        <v>0</v>
      </c>
      <c r="AF179" s="17">
        <f>本体!AH178</f>
        <v>0</v>
      </c>
      <c r="AG179" s="17">
        <f>本体!AI178</f>
        <v>0</v>
      </c>
      <c r="AH179" s="17">
        <f>本体!AJ178</f>
        <v>0</v>
      </c>
      <c r="AI179" s="17">
        <f>本体!AK178</f>
        <v>0</v>
      </c>
      <c r="AJ179" s="17">
        <f>本体!AL178</f>
        <v>0</v>
      </c>
      <c r="AK179" s="17">
        <f>本体!AM178</f>
        <v>0</v>
      </c>
      <c r="AL179" s="17">
        <f>本体!AN178</f>
        <v>0</v>
      </c>
      <c r="AM179" s="17">
        <f>本体!AO178</f>
        <v>0</v>
      </c>
      <c r="AN179" s="17">
        <f>本体!AP178</f>
        <v>0</v>
      </c>
      <c r="AO179" s="17">
        <f>本体!AQ178</f>
        <v>0</v>
      </c>
      <c r="AP179" s="17">
        <f>本体!AR178</f>
        <v>0</v>
      </c>
      <c r="AQ179" s="17">
        <f>本体!AS178</f>
        <v>0</v>
      </c>
      <c r="AR179" s="17">
        <f>本体!AT178</f>
        <v>0</v>
      </c>
      <c r="AS179" s="17">
        <f>本体!AU178</f>
        <v>0</v>
      </c>
      <c r="AT179" s="17">
        <f>本体!AV178</f>
        <v>0</v>
      </c>
      <c r="AU179" s="17">
        <f>本体!AW178</f>
        <v>0</v>
      </c>
      <c r="AV179" s="17">
        <f>本体!AX178</f>
        <v>0</v>
      </c>
      <c r="AW179" s="17">
        <f>本体!AY178</f>
        <v>0</v>
      </c>
      <c r="AX179" s="17">
        <f>本体!AZ178</f>
        <v>0</v>
      </c>
      <c r="AY179" s="17">
        <f>本体!BA178</f>
        <v>0</v>
      </c>
      <c r="AZ179" s="17">
        <f>本体!BB178</f>
        <v>0</v>
      </c>
      <c r="BA179" s="17">
        <f>本体!BC178</f>
        <v>0</v>
      </c>
      <c r="BB179" s="17">
        <f>本体!BD178</f>
        <v>0</v>
      </c>
      <c r="BC179" s="17">
        <f>本体!BE178</f>
        <v>0</v>
      </c>
      <c r="BD179" s="17">
        <f>本体!BF178</f>
        <v>0</v>
      </c>
      <c r="BE179" s="17">
        <f>本体!BG178</f>
        <v>0</v>
      </c>
      <c r="BF179" s="17">
        <f>本体!BH178</f>
        <v>0</v>
      </c>
      <c r="BG179" s="17">
        <f>本体!BI178</f>
        <v>0</v>
      </c>
      <c r="BH179" s="17">
        <f>本体!BJ178</f>
        <v>0</v>
      </c>
      <c r="BI179" s="17">
        <f>本体!BK178</f>
        <v>0</v>
      </c>
      <c r="BJ179" s="17">
        <f>本体!BL178</f>
        <v>0</v>
      </c>
      <c r="BK179" s="17">
        <f>本体!BM178</f>
        <v>0</v>
      </c>
      <c r="BL179" s="17">
        <f>本体!BN178</f>
        <v>0</v>
      </c>
      <c r="BM179" s="17">
        <f>本体!CE178</f>
        <v>0</v>
      </c>
      <c r="BN179" s="17">
        <f>本体!CB178</f>
        <v>0</v>
      </c>
      <c r="BO179" s="17">
        <f>本体!CC178</f>
        <v>0</v>
      </c>
      <c r="BP179" s="17">
        <f>本体!CD178</f>
        <v>0</v>
      </c>
      <c r="BQ179" s="17">
        <f>本体!BT178</f>
        <v>0</v>
      </c>
      <c r="BR179" s="17">
        <f>本体!BU178</f>
        <v>0</v>
      </c>
      <c r="BS179" s="17">
        <f>本体!BV178</f>
        <v>0</v>
      </c>
      <c r="BT179" s="17">
        <f>本体!BW178</f>
        <v>0</v>
      </c>
      <c r="BU179" s="17">
        <f>本体!BZ178</f>
        <v>0</v>
      </c>
      <c r="BV179" s="17">
        <f>本体!BS178</f>
        <v>0</v>
      </c>
      <c r="BW179" s="17">
        <f>本体!BO178</f>
        <v>0</v>
      </c>
      <c r="BX179" s="17">
        <f>本体!BP178</f>
        <v>0</v>
      </c>
      <c r="BY179" s="17">
        <f>本体!BQ178</f>
        <v>0</v>
      </c>
      <c r="BZ179" s="17">
        <f>本体!BX178</f>
        <v>0</v>
      </c>
      <c r="CA179" s="17">
        <f>本体!BY178</f>
        <v>0</v>
      </c>
      <c r="CB179" s="17">
        <f>本体!BR178</f>
        <v>0</v>
      </c>
      <c r="CC179" s="17">
        <f>本体!CA178</f>
        <v>0</v>
      </c>
      <c r="CD179" s="17">
        <f>本体!CG178</f>
        <v>0</v>
      </c>
      <c r="CE179" s="17">
        <f>本体!CH178</f>
        <v>0</v>
      </c>
      <c r="CF179" s="30">
        <f>本体!CI178</f>
        <v>0</v>
      </c>
    </row>
    <row r="180" spans="2:84">
      <c r="B180" s="29">
        <f>本体!C179</f>
        <v>0</v>
      </c>
      <c r="C180" s="17">
        <f>本体!D179</f>
        <v>0</v>
      </c>
      <c r="D180" s="17">
        <f>本体!E179</f>
        <v>0</v>
      </c>
      <c r="E180" s="17">
        <f>本体!G179</f>
        <v>0</v>
      </c>
      <c r="F180" s="17">
        <f>本体!H179</f>
        <v>0</v>
      </c>
      <c r="G180" s="17">
        <f>本体!I179</f>
        <v>0</v>
      </c>
      <c r="H180" s="17">
        <f>本体!J179</f>
        <v>0</v>
      </c>
      <c r="I180" s="17">
        <f>本体!K179</f>
        <v>0</v>
      </c>
      <c r="J180" s="17">
        <f>本体!L179</f>
        <v>0</v>
      </c>
      <c r="K180" s="17">
        <f>本体!M179</f>
        <v>0</v>
      </c>
      <c r="L180" s="17">
        <f>本体!N179</f>
        <v>0</v>
      </c>
      <c r="M180" s="17">
        <f>本体!O179</f>
        <v>0</v>
      </c>
      <c r="N180" s="17">
        <f>本体!P179</f>
        <v>0</v>
      </c>
      <c r="O180" s="17">
        <f>本体!Q179</f>
        <v>0</v>
      </c>
      <c r="P180" s="17">
        <f>本体!R179</f>
        <v>0</v>
      </c>
      <c r="Q180" s="17">
        <f>本体!S179</f>
        <v>0</v>
      </c>
      <c r="R180" s="17">
        <f>本体!T179</f>
        <v>0</v>
      </c>
      <c r="S180" s="17">
        <f>本体!U179</f>
        <v>0</v>
      </c>
      <c r="T180" s="17">
        <f>本体!V179</f>
        <v>0</v>
      </c>
      <c r="U180" s="17">
        <f>本体!W179</f>
        <v>0</v>
      </c>
      <c r="V180" s="17">
        <f>本体!X179</f>
        <v>0</v>
      </c>
      <c r="W180" s="17">
        <f>本体!Y179</f>
        <v>0</v>
      </c>
      <c r="X180" s="17">
        <f>本体!Z179</f>
        <v>0</v>
      </c>
      <c r="Y180" s="17">
        <f>本体!AA179</f>
        <v>0</v>
      </c>
      <c r="Z180" s="17">
        <f>本体!AB179</f>
        <v>0</v>
      </c>
      <c r="AA180" s="17">
        <f>本体!AC179</f>
        <v>0</v>
      </c>
      <c r="AB180" s="17">
        <f>本体!AD179</f>
        <v>0</v>
      </c>
      <c r="AC180" s="17">
        <f>本体!AE179</f>
        <v>0</v>
      </c>
      <c r="AD180" s="17">
        <f>本体!AF179</f>
        <v>0</v>
      </c>
      <c r="AE180" s="17">
        <f>本体!AG179</f>
        <v>0</v>
      </c>
      <c r="AF180" s="17">
        <f>本体!AH179</f>
        <v>0</v>
      </c>
      <c r="AG180" s="17">
        <f>本体!AI179</f>
        <v>0</v>
      </c>
      <c r="AH180" s="17">
        <f>本体!AJ179</f>
        <v>0</v>
      </c>
      <c r="AI180" s="17">
        <f>本体!AK179</f>
        <v>0</v>
      </c>
      <c r="AJ180" s="17">
        <f>本体!AL179</f>
        <v>0</v>
      </c>
      <c r="AK180" s="17">
        <f>本体!AM179</f>
        <v>0</v>
      </c>
      <c r="AL180" s="17">
        <f>本体!AN179</f>
        <v>0</v>
      </c>
      <c r="AM180" s="17">
        <f>本体!AO179</f>
        <v>0</v>
      </c>
      <c r="AN180" s="17">
        <f>本体!AP179</f>
        <v>0</v>
      </c>
      <c r="AO180" s="17">
        <f>本体!AQ179</f>
        <v>0</v>
      </c>
      <c r="AP180" s="17">
        <f>本体!AR179</f>
        <v>0</v>
      </c>
      <c r="AQ180" s="17">
        <f>本体!AS179</f>
        <v>0</v>
      </c>
      <c r="AR180" s="17">
        <f>本体!AT179</f>
        <v>0</v>
      </c>
      <c r="AS180" s="17">
        <f>本体!AU179</f>
        <v>0</v>
      </c>
      <c r="AT180" s="17">
        <f>本体!AV179</f>
        <v>0</v>
      </c>
      <c r="AU180" s="17">
        <f>本体!AW179</f>
        <v>0</v>
      </c>
      <c r="AV180" s="17">
        <f>本体!AX179</f>
        <v>0</v>
      </c>
      <c r="AW180" s="17">
        <f>本体!AY179</f>
        <v>0</v>
      </c>
      <c r="AX180" s="17">
        <f>本体!AZ179</f>
        <v>0</v>
      </c>
      <c r="AY180" s="17">
        <f>本体!BA179</f>
        <v>0</v>
      </c>
      <c r="AZ180" s="17">
        <f>本体!BB179</f>
        <v>0</v>
      </c>
      <c r="BA180" s="17">
        <f>本体!BC179</f>
        <v>0</v>
      </c>
      <c r="BB180" s="17">
        <f>本体!BD179</f>
        <v>0</v>
      </c>
      <c r="BC180" s="17">
        <f>本体!BE179</f>
        <v>0</v>
      </c>
      <c r="BD180" s="17">
        <f>本体!BF179</f>
        <v>0</v>
      </c>
      <c r="BE180" s="17">
        <f>本体!BG179</f>
        <v>0</v>
      </c>
      <c r="BF180" s="17">
        <f>本体!BH179</f>
        <v>0</v>
      </c>
      <c r="BG180" s="17">
        <f>本体!BI179</f>
        <v>0</v>
      </c>
      <c r="BH180" s="17">
        <f>本体!BJ179</f>
        <v>0</v>
      </c>
      <c r="BI180" s="17">
        <f>本体!BK179</f>
        <v>0</v>
      </c>
      <c r="BJ180" s="17">
        <f>本体!BL179</f>
        <v>0</v>
      </c>
      <c r="BK180" s="17">
        <f>本体!BM179</f>
        <v>0</v>
      </c>
      <c r="BL180" s="17">
        <f>本体!BN179</f>
        <v>0</v>
      </c>
      <c r="BM180" s="17">
        <f>本体!CE179</f>
        <v>0</v>
      </c>
      <c r="BN180" s="17">
        <f>本体!CB179</f>
        <v>0</v>
      </c>
      <c r="BO180" s="17">
        <f>本体!CC179</f>
        <v>0</v>
      </c>
      <c r="BP180" s="17">
        <f>本体!CD179</f>
        <v>0</v>
      </c>
      <c r="BQ180" s="17">
        <f>本体!BT179</f>
        <v>0</v>
      </c>
      <c r="BR180" s="17">
        <f>本体!BU179</f>
        <v>0</v>
      </c>
      <c r="BS180" s="17">
        <f>本体!BV179</f>
        <v>0</v>
      </c>
      <c r="BT180" s="17">
        <f>本体!BW179</f>
        <v>0</v>
      </c>
      <c r="BU180" s="17">
        <f>本体!BZ179</f>
        <v>0</v>
      </c>
      <c r="BV180" s="17">
        <f>本体!BS179</f>
        <v>0</v>
      </c>
      <c r="BW180" s="17">
        <f>本体!BO179</f>
        <v>0</v>
      </c>
      <c r="BX180" s="17">
        <f>本体!BP179</f>
        <v>0</v>
      </c>
      <c r="BY180" s="17">
        <f>本体!BQ179</f>
        <v>0</v>
      </c>
      <c r="BZ180" s="17">
        <f>本体!BX179</f>
        <v>0</v>
      </c>
      <c r="CA180" s="17">
        <f>本体!BY179</f>
        <v>0</v>
      </c>
      <c r="CB180" s="17">
        <f>本体!BR179</f>
        <v>0</v>
      </c>
      <c r="CC180" s="17">
        <f>本体!CA179</f>
        <v>0</v>
      </c>
      <c r="CD180" s="17">
        <f>本体!CG179</f>
        <v>0</v>
      </c>
      <c r="CE180" s="17">
        <f>本体!CH179</f>
        <v>0</v>
      </c>
      <c r="CF180" s="30">
        <f>本体!CI179</f>
        <v>0</v>
      </c>
    </row>
    <row r="181" spans="2:84">
      <c r="B181" s="29">
        <f>本体!C180</f>
        <v>0</v>
      </c>
      <c r="C181" s="17">
        <f>本体!D180</f>
        <v>0</v>
      </c>
      <c r="D181" s="17">
        <f>本体!E180</f>
        <v>0</v>
      </c>
      <c r="E181" s="17">
        <f>本体!G180</f>
        <v>0</v>
      </c>
      <c r="F181" s="17">
        <f>本体!H180</f>
        <v>0</v>
      </c>
      <c r="G181" s="17">
        <f>本体!I180</f>
        <v>0</v>
      </c>
      <c r="H181" s="17">
        <f>本体!J180</f>
        <v>0</v>
      </c>
      <c r="I181" s="17">
        <f>本体!K180</f>
        <v>0</v>
      </c>
      <c r="J181" s="17">
        <f>本体!L180</f>
        <v>0</v>
      </c>
      <c r="K181" s="17">
        <f>本体!M180</f>
        <v>0</v>
      </c>
      <c r="L181" s="17">
        <f>本体!N180</f>
        <v>0</v>
      </c>
      <c r="M181" s="17">
        <f>本体!O180</f>
        <v>0</v>
      </c>
      <c r="N181" s="17">
        <f>本体!P180</f>
        <v>0</v>
      </c>
      <c r="O181" s="17">
        <f>本体!Q180</f>
        <v>0</v>
      </c>
      <c r="P181" s="17">
        <f>本体!R180</f>
        <v>0</v>
      </c>
      <c r="Q181" s="17">
        <f>本体!S180</f>
        <v>0</v>
      </c>
      <c r="R181" s="17">
        <f>本体!T180</f>
        <v>0</v>
      </c>
      <c r="S181" s="17">
        <f>本体!U180</f>
        <v>0</v>
      </c>
      <c r="T181" s="17">
        <f>本体!V180</f>
        <v>0</v>
      </c>
      <c r="U181" s="17">
        <f>本体!W180</f>
        <v>0</v>
      </c>
      <c r="V181" s="17">
        <f>本体!X180</f>
        <v>0</v>
      </c>
      <c r="W181" s="17">
        <f>本体!Y180</f>
        <v>0</v>
      </c>
      <c r="X181" s="17">
        <f>本体!Z180</f>
        <v>0</v>
      </c>
      <c r="Y181" s="17">
        <f>本体!AA180</f>
        <v>0</v>
      </c>
      <c r="Z181" s="17">
        <f>本体!AB180</f>
        <v>0</v>
      </c>
      <c r="AA181" s="17">
        <f>本体!AC180</f>
        <v>0</v>
      </c>
      <c r="AB181" s="17">
        <f>本体!AD180</f>
        <v>0</v>
      </c>
      <c r="AC181" s="17">
        <f>本体!AE180</f>
        <v>0</v>
      </c>
      <c r="AD181" s="17">
        <f>本体!AF180</f>
        <v>0</v>
      </c>
      <c r="AE181" s="17">
        <f>本体!AG180</f>
        <v>0</v>
      </c>
      <c r="AF181" s="17">
        <f>本体!AH180</f>
        <v>0</v>
      </c>
      <c r="AG181" s="17">
        <f>本体!AI180</f>
        <v>0</v>
      </c>
      <c r="AH181" s="17">
        <f>本体!AJ180</f>
        <v>0</v>
      </c>
      <c r="AI181" s="17">
        <f>本体!AK180</f>
        <v>0</v>
      </c>
      <c r="AJ181" s="17">
        <f>本体!AL180</f>
        <v>0</v>
      </c>
      <c r="AK181" s="17">
        <f>本体!AM180</f>
        <v>0</v>
      </c>
      <c r="AL181" s="17">
        <f>本体!AN180</f>
        <v>0</v>
      </c>
      <c r="AM181" s="17">
        <f>本体!AO180</f>
        <v>0</v>
      </c>
      <c r="AN181" s="17">
        <f>本体!AP180</f>
        <v>0</v>
      </c>
      <c r="AO181" s="17">
        <f>本体!AQ180</f>
        <v>0</v>
      </c>
      <c r="AP181" s="17">
        <f>本体!AR180</f>
        <v>0</v>
      </c>
      <c r="AQ181" s="17">
        <f>本体!AS180</f>
        <v>0</v>
      </c>
      <c r="AR181" s="17">
        <f>本体!AT180</f>
        <v>0</v>
      </c>
      <c r="AS181" s="17">
        <f>本体!AU180</f>
        <v>0</v>
      </c>
      <c r="AT181" s="17">
        <f>本体!AV180</f>
        <v>0</v>
      </c>
      <c r="AU181" s="17">
        <f>本体!AW180</f>
        <v>0</v>
      </c>
      <c r="AV181" s="17">
        <f>本体!AX180</f>
        <v>0</v>
      </c>
      <c r="AW181" s="17">
        <f>本体!AY180</f>
        <v>0</v>
      </c>
      <c r="AX181" s="17">
        <f>本体!AZ180</f>
        <v>0</v>
      </c>
      <c r="AY181" s="17">
        <f>本体!BA180</f>
        <v>0</v>
      </c>
      <c r="AZ181" s="17">
        <f>本体!BB180</f>
        <v>0</v>
      </c>
      <c r="BA181" s="17">
        <f>本体!BC180</f>
        <v>0</v>
      </c>
      <c r="BB181" s="17">
        <f>本体!BD180</f>
        <v>0</v>
      </c>
      <c r="BC181" s="17">
        <f>本体!BE180</f>
        <v>0</v>
      </c>
      <c r="BD181" s="17">
        <f>本体!BF180</f>
        <v>0</v>
      </c>
      <c r="BE181" s="17">
        <f>本体!BG180</f>
        <v>0</v>
      </c>
      <c r="BF181" s="17">
        <f>本体!BH180</f>
        <v>0</v>
      </c>
      <c r="BG181" s="17">
        <f>本体!BI180</f>
        <v>0</v>
      </c>
      <c r="BH181" s="17">
        <f>本体!BJ180</f>
        <v>0</v>
      </c>
      <c r="BI181" s="17">
        <f>本体!BK180</f>
        <v>0</v>
      </c>
      <c r="BJ181" s="17">
        <f>本体!BL180</f>
        <v>0</v>
      </c>
      <c r="BK181" s="17">
        <f>本体!BM180</f>
        <v>0</v>
      </c>
      <c r="BL181" s="17">
        <f>本体!BN180</f>
        <v>0</v>
      </c>
      <c r="BM181" s="17">
        <f>本体!CE180</f>
        <v>0</v>
      </c>
      <c r="BN181" s="17">
        <f>本体!CB180</f>
        <v>0</v>
      </c>
      <c r="BO181" s="17">
        <f>本体!CC180</f>
        <v>0</v>
      </c>
      <c r="BP181" s="17">
        <f>本体!CD180</f>
        <v>0</v>
      </c>
      <c r="BQ181" s="17">
        <f>本体!BT180</f>
        <v>0</v>
      </c>
      <c r="BR181" s="17">
        <f>本体!BU180</f>
        <v>0</v>
      </c>
      <c r="BS181" s="17">
        <f>本体!BV180</f>
        <v>0</v>
      </c>
      <c r="BT181" s="17">
        <f>本体!BW180</f>
        <v>0</v>
      </c>
      <c r="BU181" s="17">
        <f>本体!BZ180</f>
        <v>0</v>
      </c>
      <c r="BV181" s="17">
        <f>本体!BS180</f>
        <v>0</v>
      </c>
      <c r="BW181" s="17">
        <f>本体!BO180</f>
        <v>0</v>
      </c>
      <c r="BX181" s="17">
        <f>本体!BP180</f>
        <v>0</v>
      </c>
      <c r="BY181" s="17">
        <f>本体!BQ180</f>
        <v>0</v>
      </c>
      <c r="BZ181" s="17">
        <f>本体!BX180</f>
        <v>0</v>
      </c>
      <c r="CA181" s="17">
        <f>本体!BY180</f>
        <v>0</v>
      </c>
      <c r="CB181" s="17">
        <f>本体!BR180</f>
        <v>0</v>
      </c>
      <c r="CC181" s="17">
        <f>本体!CA180</f>
        <v>0</v>
      </c>
      <c r="CD181" s="17">
        <f>本体!CG180</f>
        <v>0</v>
      </c>
      <c r="CE181" s="17">
        <f>本体!CH180</f>
        <v>0</v>
      </c>
      <c r="CF181" s="30">
        <f>本体!CI180</f>
        <v>0</v>
      </c>
    </row>
    <row r="182" spans="2:84">
      <c r="B182" s="29">
        <f>本体!C181</f>
        <v>0</v>
      </c>
      <c r="C182" s="17">
        <f>本体!D181</f>
        <v>0</v>
      </c>
      <c r="D182" s="17">
        <f>本体!E181</f>
        <v>0</v>
      </c>
      <c r="E182" s="17">
        <f>本体!G181</f>
        <v>0</v>
      </c>
      <c r="F182" s="17">
        <f>本体!H181</f>
        <v>0</v>
      </c>
      <c r="G182" s="17">
        <f>本体!I181</f>
        <v>0</v>
      </c>
      <c r="H182" s="17">
        <f>本体!J181</f>
        <v>0</v>
      </c>
      <c r="I182" s="17">
        <f>本体!K181</f>
        <v>0</v>
      </c>
      <c r="J182" s="17">
        <f>本体!L181</f>
        <v>0</v>
      </c>
      <c r="K182" s="17">
        <f>本体!M181</f>
        <v>0</v>
      </c>
      <c r="L182" s="17">
        <f>本体!N181</f>
        <v>0</v>
      </c>
      <c r="M182" s="17">
        <f>本体!O181</f>
        <v>0</v>
      </c>
      <c r="N182" s="17">
        <f>本体!P181</f>
        <v>0</v>
      </c>
      <c r="O182" s="17">
        <f>本体!Q181</f>
        <v>0</v>
      </c>
      <c r="P182" s="17">
        <f>本体!R181</f>
        <v>0</v>
      </c>
      <c r="Q182" s="17">
        <f>本体!S181</f>
        <v>0</v>
      </c>
      <c r="R182" s="17">
        <f>本体!T181</f>
        <v>0</v>
      </c>
      <c r="S182" s="17">
        <f>本体!U181</f>
        <v>0</v>
      </c>
      <c r="T182" s="17">
        <f>本体!V181</f>
        <v>0</v>
      </c>
      <c r="U182" s="17">
        <f>本体!W181</f>
        <v>0</v>
      </c>
      <c r="V182" s="17">
        <f>本体!X181</f>
        <v>0</v>
      </c>
      <c r="W182" s="17">
        <f>本体!Y181</f>
        <v>0</v>
      </c>
      <c r="X182" s="17">
        <f>本体!Z181</f>
        <v>0</v>
      </c>
      <c r="Y182" s="17">
        <f>本体!AA181</f>
        <v>0</v>
      </c>
      <c r="Z182" s="17">
        <f>本体!AB181</f>
        <v>0</v>
      </c>
      <c r="AA182" s="17">
        <f>本体!AC181</f>
        <v>0</v>
      </c>
      <c r="AB182" s="17">
        <f>本体!AD181</f>
        <v>0</v>
      </c>
      <c r="AC182" s="17">
        <f>本体!AE181</f>
        <v>0</v>
      </c>
      <c r="AD182" s="17">
        <f>本体!AF181</f>
        <v>0</v>
      </c>
      <c r="AE182" s="17">
        <f>本体!AG181</f>
        <v>0</v>
      </c>
      <c r="AF182" s="17">
        <f>本体!AH181</f>
        <v>0</v>
      </c>
      <c r="AG182" s="17">
        <f>本体!AI181</f>
        <v>0</v>
      </c>
      <c r="AH182" s="17">
        <f>本体!AJ181</f>
        <v>0</v>
      </c>
      <c r="AI182" s="17">
        <f>本体!AK181</f>
        <v>0</v>
      </c>
      <c r="AJ182" s="17">
        <f>本体!AL181</f>
        <v>0</v>
      </c>
      <c r="AK182" s="17">
        <f>本体!AM181</f>
        <v>0</v>
      </c>
      <c r="AL182" s="17">
        <f>本体!AN181</f>
        <v>0</v>
      </c>
      <c r="AM182" s="17">
        <f>本体!AO181</f>
        <v>0</v>
      </c>
      <c r="AN182" s="17">
        <f>本体!AP181</f>
        <v>0</v>
      </c>
      <c r="AO182" s="17">
        <f>本体!AQ181</f>
        <v>0</v>
      </c>
      <c r="AP182" s="17">
        <f>本体!AR181</f>
        <v>0</v>
      </c>
      <c r="AQ182" s="17">
        <f>本体!AS181</f>
        <v>0</v>
      </c>
      <c r="AR182" s="17">
        <f>本体!AT181</f>
        <v>0</v>
      </c>
      <c r="AS182" s="17">
        <f>本体!AU181</f>
        <v>0</v>
      </c>
      <c r="AT182" s="17">
        <f>本体!AV181</f>
        <v>0</v>
      </c>
      <c r="AU182" s="17">
        <f>本体!AW181</f>
        <v>0</v>
      </c>
      <c r="AV182" s="17">
        <f>本体!AX181</f>
        <v>0</v>
      </c>
      <c r="AW182" s="17">
        <f>本体!AY181</f>
        <v>0</v>
      </c>
      <c r="AX182" s="17">
        <f>本体!AZ181</f>
        <v>0</v>
      </c>
      <c r="AY182" s="17">
        <f>本体!BA181</f>
        <v>0</v>
      </c>
      <c r="AZ182" s="17">
        <f>本体!BB181</f>
        <v>0</v>
      </c>
      <c r="BA182" s="17">
        <f>本体!BC181</f>
        <v>0</v>
      </c>
      <c r="BB182" s="17">
        <f>本体!BD181</f>
        <v>0</v>
      </c>
      <c r="BC182" s="17">
        <f>本体!BE181</f>
        <v>0</v>
      </c>
      <c r="BD182" s="17">
        <f>本体!BF181</f>
        <v>0</v>
      </c>
      <c r="BE182" s="17">
        <f>本体!BG181</f>
        <v>0</v>
      </c>
      <c r="BF182" s="17">
        <f>本体!BH181</f>
        <v>0</v>
      </c>
      <c r="BG182" s="17">
        <f>本体!BI181</f>
        <v>0</v>
      </c>
      <c r="BH182" s="17">
        <f>本体!BJ181</f>
        <v>0</v>
      </c>
      <c r="BI182" s="17">
        <f>本体!BK181</f>
        <v>0</v>
      </c>
      <c r="BJ182" s="17">
        <f>本体!BL181</f>
        <v>0</v>
      </c>
      <c r="BK182" s="17">
        <f>本体!BM181</f>
        <v>0</v>
      </c>
      <c r="BL182" s="17">
        <f>本体!BN181</f>
        <v>0</v>
      </c>
      <c r="BM182" s="17">
        <f>本体!CE181</f>
        <v>0</v>
      </c>
      <c r="BN182" s="17">
        <f>本体!CB181</f>
        <v>0</v>
      </c>
      <c r="BO182" s="17">
        <f>本体!CC181</f>
        <v>0</v>
      </c>
      <c r="BP182" s="17">
        <f>本体!CD181</f>
        <v>0</v>
      </c>
      <c r="BQ182" s="17">
        <f>本体!BT181</f>
        <v>0</v>
      </c>
      <c r="BR182" s="17">
        <f>本体!BU181</f>
        <v>0</v>
      </c>
      <c r="BS182" s="17">
        <f>本体!BV181</f>
        <v>0</v>
      </c>
      <c r="BT182" s="17">
        <f>本体!BW181</f>
        <v>0</v>
      </c>
      <c r="BU182" s="17">
        <f>本体!BZ181</f>
        <v>0</v>
      </c>
      <c r="BV182" s="17">
        <f>本体!BS181</f>
        <v>0</v>
      </c>
      <c r="BW182" s="17">
        <f>本体!BO181</f>
        <v>0</v>
      </c>
      <c r="BX182" s="17">
        <f>本体!BP181</f>
        <v>0</v>
      </c>
      <c r="BY182" s="17">
        <f>本体!BQ181</f>
        <v>0</v>
      </c>
      <c r="BZ182" s="17">
        <f>本体!BX181</f>
        <v>0</v>
      </c>
      <c r="CA182" s="17">
        <f>本体!BY181</f>
        <v>0</v>
      </c>
      <c r="CB182" s="17">
        <f>本体!BR181</f>
        <v>0</v>
      </c>
      <c r="CC182" s="17">
        <f>本体!CA181</f>
        <v>0</v>
      </c>
      <c r="CD182" s="17">
        <f>本体!CG181</f>
        <v>0</v>
      </c>
      <c r="CE182" s="17">
        <f>本体!CH181</f>
        <v>0</v>
      </c>
      <c r="CF182" s="30">
        <f>本体!CI181</f>
        <v>0</v>
      </c>
    </row>
    <row r="183" spans="2:84">
      <c r="B183" s="29">
        <f>本体!C182</f>
        <v>0</v>
      </c>
      <c r="C183" s="17">
        <f>本体!D182</f>
        <v>0</v>
      </c>
      <c r="D183" s="17">
        <f>本体!E182</f>
        <v>0</v>
      </c>
      <c r="E183" s="17">
        <f>本体!G182</f>
        <v>0</v>
      </c>
      <c r="F183" s="17">
        <f>本体!H182</f>
        <v>0</v>
      </c>
      <c r="G183" s="17">
        <f>本体!I182</f>
        <v>0</v>
      </c>
      <c r="H183" s="17">
        <f>本体!J182</f>
        <v>0</v>
      </c>
      <c r="I183" s="17">
        <f>本体!K182</f>
        <v>0</v>
      </c>
      <c r="J183" s="17">
        <f>本体!L182</f>
        <v>0</v>
      </c>
      <c r="K183" s="17">
        <f>本体!M182</f>
        <v>0</v>
      </c>
      <c r="L183" s="17">
        <f>本体!N182</f>
        <v>0</v>
      </c>
      <c r="M183" s="17">
        <f>本体!O182</f>
        <v>0</v>
      </c>
      <c r="N183" s="17">
        <f>本体!P182</f>
        <v>0</v>
      </c>
      <c r="O183" s="17">
        <f>本体!Q182</f>
        <v>0</v>
      </c>
      <c r="P183" s="17">
        <f>本体!R182</f>
        <v>0</v>
      </c>
      <c r="Q183" s="17">
        <f>本体!S182</f>
        <v>0</v>
      </c>
      <c r="R183" s="17">
        <f>本体!T182</f>
        <v>0</v>
      </c>
      <c r="S183" s="17">
        <f>本体!U182</f>
        <v>0</v>
      </c>
      <c r="T183" s="17">
        <f>本体!V182</f>
        <v>0</v>
      </c>
      <c r="U183" s="17">
        <f>本体!W182</f>
        <v>0</v>
      </c>
      <c r="V183" s="17">
        <f>本体!X182</f>
        <v>0</v>
      </c>
      <c r="W183" s="17">
        <f>本体!Y182</f>
        <v>0</v>
      </c>
      <c r="X183" s="17">
        <f>本体!Z182</f>
        <v>0</v>
      </c>
      <c r="Y183" s="17">
        <f>本体!AA182</f>
        <v>0</v>
      </c>
      <c r="Z183" s="17">
        <f>本体!AB182</f>
        <v>0</v>
      </c>
      <c r="AA183" s="17">
        <f>本体!AC182</f>
        <v>0</v>
      </c>
      <c r="AB183" s="17">
        <f>本体!AD182</f>
        <v>0</v>
      </c>
      <c r="AC183" s="17">
        <f>本体!AE182</f>
        <v>0</v>
      </c>
      <c r="AD183" s="17">
        <f>本体!AF182</f>
        <v>0</v>
      </c>
      <c r="AE183" s="17">
        <f>本体!AG182</f>
        <v>0</v>
      </c>
      <c r="AF183" s="17">
        <f>本体!AH182</f>
        <v>0</v>
      </c>
      <c r="AG183" s="17">
        <f>本体!AI182</f>
        <v>0</v>
      </c>
      <c r="AH183" s="17">
        <f>本体!AJ182</f>
        <v>0</v>
      </c>
      <c r="AI183" s="17">
        <f>本体!AK182</f>
        <v>0</v>
      </c>
      <c r="AJ183" s="17">
        <f>本体!AL182</f>
        <v>0</v>
      </c>
      <c r="AK183" s="17">
        <f>本体!AM182</f>
        <v>0</v>
      </c>
      <c r="AL183" s="17">
        <f>本体!AN182</f>
        <v>0</v>
      </c>
      <c r="AM183" s="17">
        <f>本体!AO182</f>
        <v>0</v>
      </c>
      <c r="AN183" s="17">
        <f>本体!AP182</f>
        <v>0</v>
      </c>
      <c r="AO183" s="17">
        <f>本体!AQ182</f>
        <v>0</v>
      </c>
      <c r="AP183" s="17">
        <f>本体!AR182</f>
        <v>0</v>
      </c>
      <c r="AQ183" s="17">
        <f>本体!AS182</f>
        <v>0</v>
      </c>
      <c r="AR183" s="17">
        <f>本体!AT182</f>
        <v>0</v>
      </c>
      <c r="AS183" s="17">
        <f>本体!AU182</f>
        <v>0</v>
      </c>
      <c r="AT183" s="17">
        <f>本体!AV182</f>
        <v>0</v>
      </c>
      <c r="AU183" s="17">
        <f>本体!AW182</f>
        <v>0</v>
      </c>
      <c r="AV183" s="17">
        <f>本体!AX182</f>
        <v>0</v>
      </c>
      <c r="AW183" s="17">
        <f>本体!AY182</f>
        <v>0</v>
      </c>
      <c r="AX183" s="17">
        <f>本体!AZ182</f>
        <v>0</v>
      </c>
      <c r="AY183" s="17">
        <f>本体!BA182</f>
        <v>0</v>
      </c>
      <c r="AZ183" s="17">
        <f>本体!BB182</f>
        <v>0</v>
      </c>
      <c r="BA183" s="17">
        <f>本体!BC182</f>
        <v>0</v>
      </c>
      <c r="BB183" s="17">
        <f>本体!BD182</f>
        <v>0</v>
      </c>
      <c r="BC183" s="17">
        <f>本体!BE182</f>
        <v>0</v>
      </c>
      <c r="BD183" s="17">
        <f>本体!BF182</f>
        <v>0</v>
      </c>
      <c r="BE183" s="17">
        <f>本体!BG182</f>
        <v>0</v>
      </c>
      <c r="BF183" s="17">
        <f>本体!BH182</f>
        <v>0</v>
      </c>
      <c r="BG183" s="17">
        <f>本体!BI182</f>
        <v>0</v>
      </c>
      <c r="BH183" s="17">
        <f>本体!BJ182</f>
        <v>0</v>
      </c>
      <c r="BI183" s="17">
        <f>本体!BK182</f>
        <v>0</v>
      </c>
      <c r="BJ183" s="17">
        <f>本体!BL182</f>
        <v>0</v>
      </c>
      <c r="BK183" s="17">
        <f>本体!BM182</f>
        <v>0</v>
      </c>
      <c r="BL183" s="17">
        <f>本体!BN182</f>
        <v>0</v>
      </c>
      <c r="BM183" s="17">
        <f>本体!CE182</f>
        <v>0</v>
      </c>
      <c r="BN183" s="17">
        <f>本体!CB182</f>
        <v>0</v>
      </c>
      <c r="BO183" s="17">
        <f>本体!CC182</f>
        <v>0</v>
      </c>
      <c r="BP183" s="17">
        <f>本体!CD182</f>
        <v>0</v>
      </c>
      <c r="BQ183" s="17">
        <f>本体!BT182</f>
        <v>0</v>
      </c>
      <c r="BR183" s="17">
        <f>本体!BU182</f>
        <v>0</v>
      </c>
      <c r="BS183" s="17">
        <f>本体!BV182</f>
        <v>0</v>
      </c>
      <c r="BT183" s="17">
        <f>本体!BW182</f>
        <v>0</v>
      </c>
      <c r="BU183" s="17">
        <f>本体!BZ182</f>
        <v>0</v>
      </c>
      <c r="BV183" s="17">
        <f>本体!BS182</f>
        <v>0</v>
      </c>
      <c r="BW183" s="17">
        <f>本体!BO182</f>
        <v>0</v>
      </c>
      <c r="BX183" s="17">
        <f>本体!BP182</f>
        <v>0</v>
      </c>
      <c r="BY183" s="17">
        <f>本体!BQ182</f>
        <v>0</v>
      </c>
      <c r="BZ183" s="17">
        <f>本体!BX182</f>
        <v>0</v>
      </c>
      <c r="CA183" s="17">
        <f>本体!BY182</f>
        <v>0</v>
      </c>
      <c r="CB183" s="17">
        <f>本体!BR182</f>
        <v>0</v>
      </c>
      <c r="CC183" s="17">
        <f>本体!CA182</f>
        <v>0</v>
      </c>
      <c r="CD183" s="17">
        <f>本体!CG182</f>
        <v>0</v>
      </c>
      <c r="CE183" s="17">
        <f>本体!CH182</f>
        <v>0</v>
      </c>
      <c r="CF183" s="30">
        <f>本体!CI182</f>
        <v>0</v>
      </c>
    </row>
    <row r="184" spans="2:84">
      <c r="B184" s="29">
        <f>本体!C183</f>
        <v>0</v>
      </c>
      <c r="C184" s="17">
        <f>本体!D183</f>
        <v>0</v>
      </c>
      <c r="D184" s="17">
        <f>本体!E183</f>
        <v>0</v>
      </c>
      <c r="E184" s="17">
        <f>本体!G183</f>
        <v>0</v>
      </c>
      <c r="F184" s="17">
        <f>本体!H183</f>
        <v>0</v>
      </c>
      <c r="G184" s="17">
        <f>本体!I183</f>
        <v>0</v>
      </c>
      <c r="H184" s="17">
        <f>本体!J183</f>
        <v>0</v>
      </c>
      <c r="I184" s="17">
        <f>本体!K183</f>
        <v>0</v>
      </c>
      <c r="J184" s="17">
        <f>本体!L183</f>
        <v>0</v>
      </c>
      <c r="K184" s="17">
        <f>本体!M183</f>
        <v>0</v>
      </c>
      <c r="L184" s="17">
        <f>本体!N183</f>
        <v>0</v>
      </c>
      <c r="M184" s="17">
        <f>本体!O183</f>
        <v>0</v>
      </c>
      <c r="N184" s="17">
        <f>本体!P183</f>
        <v>0</v>
      </c>
      <c r="O184" s="17">
        <f>本体!Q183</f>
        <v>0</v>
      </c>
      <c r="P184" s="17">
        <f>本体!R183</f>
        <v>0</v>
      </c>
      <c r="Q184" s="17">
        <f>本体!S183</f>
        <v>0</v>
      </c>
      <c r="R184" s="17">
        <f>本体!T183</f>
        <v>0</v>
      </c>
      <c r="S184" s="17">
        <f>本体!U183</f>
        <v>0</v>
      </c>
      <c r="T184" s="17">
        <f>本体!V183</f>
        <v>0</v>
      </c>
      <c r="U184" s="17">
        <f>本体!W183</f>
        <v>0</v>
      </c>
      <c r="V184" s="17">
        <f>本体!X183</f>
        <v>0</v>
      </c>
      <c r="W184" s="17">
        <f>本体!Y183</f>
        <v>0</v>
      </c>
      <c r="X184" s="17">
        <f>本体!Z183</f>
        <v>0</v>
      </c>
      <c r="Y184" s="17">
        <f>本体!AA183</f>
        <v>0</v>
      </c>
      <c r="Z184" s="17">
        <f>本体!AB183</f>
        <v>0</v>
      </c>
      <c r="AA184" s="17">
        <f>本体!AC183</f>
        <v>0</v>
      </c>
      <c r="AB184" s="17">
        <f>本体!AD183</f>
        <v>0</v>
      </c>
      <c r="AC184" s="17">
        <f>本体!AE183</f>
        <v>0</v>
      </c>
      <c r="AD184" s="17">
        <f>本体!AF183</f>
        <v>0</v>
      </c>
      <c r="AE184" s="17">
        <f>本体!AG183</f>
        <v>0</v>
      </c>
      <c r="AF184" s="17">
        <f>本体!AH183</f>
        <v>0</v>
      </c>
      <c r="AG184" s="17">
        <f>本体!AI183</f>
        <v>0</v>
      </c>
      <c r="AH184" s="17">
        <f>本体!AJ183</f>
        <v>0</v>
      </c>
      <c r="AI184" s="17">
        <f>本体!AK183</f>
        <v>0</v>
      </c>
      <c r="AJ184" s="17">
        <f>本体!AL183</f>
        <v>0</v>
      </c>
      <c r="AK184" s="17">
        <f>本体!AM183</f>
        <v>0</v>
      </c>
      <c r="AL184" s="17">
        <f>本体!AN183</f>
        <v>0</v>
      </c>
      <c r="AM184" s="17">
        <f>本体!AO183</f>
        <v>0</v>
      </c>
      <c r="AN184" s="17">
        <f>本体!AP183</f>
        <v>0</v>
      </c>
      <c r="AO184" s="17">
        <f>本体!AQ183</f>
        <v>0</v>
      </c>
      <c r="AP184" s="17">
        <f>本体!AR183</f>
        <v>0</v>
      </c>
      <c r="AQ184" s="17">
        <f>本体!AS183</f>
        <v>0</v>
      </c>
      <c r="AR184" s="17">
        <f>本体!AT183</f>
        <v>0</v>
      </c>
      <c r="AS184" s="17">
        <f>本体!AU183</f>
        <v>0</v>
      </c>
      <c r="AT184" s="17">
        <f>本体!AV183</f>
        <v>0</v>
      </c>
      <c r="AU184" s="17">
        <f>本体!AW183</f>
        <v>0</v>
      </c>
      <c r="AV184" s="17">
        <f>本体!AX183</f>
        <v>0</v>
      </c>
      <c r="AW184" s="17">
        <f>本体!AY183</f>
        <v>0</v>
      </c>
      <c r="AX184" s="17">
        <f>本体!AZ183</f>
        <v>0</v>
      </c>
      <c r="AY184" s="17">
        <f>本体!BA183</f>
        <v>0</v>
      </c>
      <c r="AZ184" s="17">
        <f>本体!BB183</f>
        <v>0</v>
      </c>
      <c r="BA184" s="17">
        <f>本体!BC183</f>
        <v>0</v>
      </c>
      <c r="BB184" s="17">
        <f>本体!BD183</f>
        <v>0</v>
      </c>
      <c r="BC184" s="17">
        <f>本体!BE183</f>
        <v>0</v>
      </c>
      <c r="BD184" s="17">
        <f>本体!BF183</f>
        <v>0</v>
      </c>
      <c r="BE184" s="17">
        <f>本体!BG183</f>
        <v>0</v>
      </c>
      <c r="BF184" s="17">
        <f>本体!BH183</f>
        <v>0</v>
      </c>
      <c r="BG184" s="17">
        <f>本体!BI183</f>
        <v>0</v>
      </c>
      <c r="BH184" s="17">
        <f>本体!BJ183</f>
        <v>0</v>
      </c>
      <c r="BI184" s="17">
        <f>本体!BK183</f>
        <v>0</v>
      </c>
      <c r="BJ184" s="17">
        <f>本体!BL183</f>
        <v>0</v>
      </c>
      <c r="BK184" s="17">
        <f>本体!BM183</f>
        <v>0</v>
      </c>
      <c r="BL184" s="17">
        <f>本体!BN183</f>
        <v>0</v>
      </c>
      <c r="BM184" s="17">
        <f>本体!CE183</f>
        <v>0</v>
      </c>
      <c r="BN184" s="17">
        <f>本体!CB183</f>
        <v>0</v>
      </c>
      <c r="BO184" s="17">
        <f>本体!CC183</f>
        <v>0</v>
      </c>
      <c r="BP184" s="17">
        <f>本体!CD183</f>
        <v>0</v>
      </c>
      <c r="BQ184" s="17">
        <f>本体!BT183</f>
        <v>0</v>
      </c>
      <c r="BR184" s="17">
        <f>本体!BU183</f>
        <v>0</v>
      </c>
      <c r="BS184" s="17">
        <f>本体!BV183</f>
        <v>0</v>
      </c>
      <c r="BT184" s="17">
        <f>本体!BW183</f>
        <v>0</v>
      </c>
      <c r="BU184" s="17">
        <f>本体!BZ183</f>
        <v>0</v>
      </c>
      <c r="BV184" s="17">
        <f>本体!BS183</f>
        <v>0</v>
      </c>
      <c r="BW184" s="17">
        <f>本体!BO183</f>
        <v>0</v>
      </c>
      <c r="BX184" s="17">
        <f>本体!BP183</f>
        <v>0</v>
      </c>
      <c r="BY184" s="17">
        <f>本体!BQ183</f>
        <v>0</v>
      </c>
      <c r="BZ184" s="17">
        <f>本体!BX183</f>
        <v>0</v>
      </c>
      <c r="CA184" s="17">
        <f>本体!BY183</f>
        <v>0</v>
      </c>
      <c r="CB184" s="17">
        <f>本体!BR183</f>
        <v>0</v>
      </c>
      <c r="CC184" s="17">
        <f>本体!CA183</f>
        <v>0</v>
      </c>
      <c r="CD184" s="17">
        <f>本体!CG183</f>
        <v>0</v>
      </c>
      <c r="CE184" s="17">
        <f>本体!CH183</f>
        <v>0</v>
      </c>
      <c r="CF184" s="30">
        <f>本体!CI183</f>
        <v>0</v>
      </c>
    </row>
    <row r="185" spans="2:84">
      <c r="B185" s="29">
        <f>本体!C184</f>
        <v>0</v>
      </c>
      <c r="C185" s="17">
        <f>本体!D184</f>
        <v>0</v>
      </c>
      <c r="D185" s="17">
        <f>本体!E184</f>
        <v>0</v>
      </c>
      <c r="E185" s="17">
        <f>本体!G184</f>
        <v>0</v>
      </c>
      <c r="F185" s="17">
        <f>本体!H184</f>
        <v>0</v>
      </c>
      <c r="G185" s="17">
        <f>本体!I184</f>
        <v>0</v>
      </c>
      <c r="H185" s="17">
        <f>本体!J184</f>
        <v>0</v>
      </c>
      <c r="I185" s="17">
        <f>本体!K184</f>
        <v>0</v>
      </c>
      <c r="J185" s="17">
        <f>本体!L184</f>
        <v>0</v>
      </c>
      <c r="K185" s="17">
        <f>本体!M184</f>
        <v>0</v>
      </c>
      <c r="L185" s="17">
        <f>本体!N184</f>
        <v>0</v>
      </c>
      <c r="M185" s="17">
        <f>本体!O184</f>
        <v>0</v>
      </c>
      <c r="N185" s="17">
        <f>本体!P184</f>
        <v>0</v>
      </c>
      <c r="O185" s="17">
        <f>本体!Q184</f>
        <v>0</v>
      </c>
      <c r="P185" s="17">
        <f>本体!R184</f>
        <v>0</v>
      </c>
      <c r="Q185" s="17">
        <f>本体!S184</f>
        <v>0</v>
      </c>
      <c r="R185" s="17">
        <f>本体!T184</f>
        <v>0</v>
      </c>
      <c r="S185" s="17">
        <f>本体!U184</f>
        <v>0</v>
      </c>
      <c r="T185" s="17">
        <f>本体!V184</f>
        <v>0</v>
      </c>
      <c r="U185" s="17">
        <f>本体!W184</f>
        <v>0</v>
      </c>
      <c r="V185" s="17">
        <f>本体!X184</f>
        <v>0</v>
      </c>
      <c r="W185" s="17">
        <f>本体!Y184</f>
        <v>0</v>
      </c>
      <c r="X185" s="17">
        <f>本体!Z184</f>
        <v>0</v>
      </c>
      <c r="Y185" s="17">
        <f>本体!AA184</f>
        <v>0</v>
      </c>
      <c r="Z185" s="17">
        <f>本体!AB184</f>
        <v>0</v>
      </c>
      <c r="AA185" s="17">
        <f>本体!AC184</f>
        <v>0</v>
      </c>
      <c r="AB185" s="17">
        <f>本体!AD184</f>
        <v>0</v>
      </c>
      <c r="AC185" s="17">
        <f>本体!AE184</f>
        <v>0</v>
      </c>
      <c r="AD185" s="17">
        <f>本体!AF184</f>
        <v>0</v>
      </c>
      <c r="AE185" s="17">
        <f>本体!AG184</f>
        <v>0</v>
      </c>
      <c r="AF185" s="17">
        <f>本体!AH184</f>
        <v>0</v>
      </c>
      <c r="AG185" s="17">
        <f>本体!AI184</f>
        <v>0</v>
      </c>
      <c r="AH185" s="17">
        <f>本体!AJ184</f>
        <v>0</v>
      </c>
      <c r="AI185" s="17">
        <f>本体!AK184</f>
        <v>0</v>
      </c>
      <c r="AJ185" s="17">
        <f>本体!AL184</f>
        <v>0</v>
      </c>
      <c r="AK185" s="17">
        <f>本体!AM184</f>
        <v>0</v>
      </c>
      <c r="AL185" s="17">
        <f>本体!AN184</f>
        <v>0</v>
      </c>
      <c r="AM185" s="17">
        <f>本体!AO184</f>
        <v>0</v>
      </c>
      <c r="AN185" s="17">
        <f>本体!AP184</f>
        <v>0</v>
      </c>
      <c r="AO185" s="17">
        <f>本体!AQ184</f>
        <v>0</v>
      </c>
      <c r="AP185" s="17">
        <f>本体!AR184</f>
        <v>0</v>
      </c>
      <c r="AQ185" s="17">
        <f>本体!AS184</f>
        <v>0</v>
      </c>
      <c r="AR185" s="17">
        <f>本体!AT184</f>
        <v>0</v>
      </c>
      <c r="AS185" s="17">
        <f>本体!AU184</f>
        <v>0</v>
      </c>
      <c r="AT185" s="17">
        <f>本体!AV184</f>
        <v>0</v>
      </c>
      <c r="AU185" s="17">
        <f>本体!AW184</f>
        <v>0</v>
      </c>
      <c r="AV185" s="17">
        <f>本体!AX184</f>
        <v>0</v>
      </c>
      <c r="AW185" s="17">
        <f>本体!AY184</f>
        <v>0</v>
      </c>
      <c r="AX185" s="17">
        <f>本体!AZ184</f>
        <v>0</v>
      </c>
      <c r="AY185" s="17">
        <f>本体!BA184</f>
        <v>0</v>
      </c>
      <c r="AZ185" s="17">
        <f>本体!BB184</f>
        <v>0</v>
      </c>
      <c r="BA185" s="17">
        <f>本体!BC184</f>
        <v>0</v>
      </c>
      <c r="BB185" s="17">
        <f>本体!BD184</f>
        <v>0</v>
      </c>
      <c r="BC185" s="17">
        <f>本体!BE184</f>
        <v>0</v>
      </c>
      <c r="BD185" s="17">
        <f>本体!BF184</f>
        <v>0</v>
      </c>
      <c r="BE185" s="17">
        <f>本体!BG184</f>
        <v>0</v>
      </c>
      <c r="BF185" s="17">
        <f>本体!BH184</f>
        <v>0</v>
      </c>
      <c r="BG185" s="17">
        <f>本体!BI184</f>
        <v>0</v>
      </c>
      <c r="BH185" s="17">
        <f>本体!BJ184</f>
        <v>0</v>
      </c>
      <c r="BI185" s="17">
        <f>本体!BK184</f>
        <v>0</v>
      </c>
      <c r="BJ185" s="17">
        <f>本体!BL184</f>
        <v>0</v>
      </c>
      <c r="BK185" s="17">
        <f>本体!BM184</f>
        <v>0</v>
      </c>
      <c r="BL185" s="17">
        <f>本体!BN184</f>
        <v>0</v>
      </c>
      <c r="BM185" s="17">
        <f>本体!CE184</f>
        <v>0</v>
      </c>
      <c r="BN185" s="17">
        <f>本体!CB184</f>
        <v>0</v>
      </c>
      <c r="BO185" s="17">
        <f>本体!CC184</f>
        <v>0</v>
      </c>
      <c r="BP185" s="17">
        <f>本体!CD184</f>
        <v>0</v>
      </c>
      <c r="BQ185" s="17">
        <f>本体!BT184</f>
        <v>0</v>
      </c>
      <c r="BR185" s="17">
        <f>本体!BU184</f>
        <v>0</v>
      </c>
      <c r="BS185" s="17">
        <f>本体!BV184</f>
        <v>0</v>
      </c>
      <c r="BT185" s="17">
        <f>本体!BW184</f>
        <v>0</v>
      </c>
      <c r="BU185" s="17">
        <f>本体!BZ184</f>
        <v>0</v>
      </c>
      <c r="BV185" s="17">
        <f>本体!BS184</f>
        <v>0</v>
      </c>
      <c r="BW185" s="17">
        <f>本体!BO184</f>
        <v>0</v>
      </c>
      <c r="BX185" s="17">
        <f>本体!BP184</f>
        <v>0</v>
      </c>
      <c r="BY185" s="17">
        <f>本体!BQ184</f>
        <v>0</v>
      </c>
      <c r="BZ185" s="17">
        <f>本体!BX184</f>
        <v>0</v>
      </c>
      <c r="CA185" s="17">
        <f>本体!BY184</f>
        <v>0</v>
      </c>
      <c r="CB185" s="17">
        <f>本体!BR184</f>
        <v>0</v>
      </c>
      <c r="CC185" s="17">
        <f>本体!CA184</f>
        <v>0</v>
      </c>
      <c r="CD185" s="17">
        <f>本体!CG184</f>
        <v>0</v>
      </c>
      <c r="CE185" s="17">
        <f>本体!CH184</f>
        <v>0</v>
      </c>
      <c r="CF185" s="30">
        <f>本体!CI184</f>
        <v>0</v>
      </c>
    </row>
    <row r="186" spans="2:84">
      <c r="B186" s="29">
        <f>本体!C185</f>
        <v>0</v>
      </c>
      <c r="C186" s="17">
        <f>本体!D185</f>
        <v>0</v>
      </c>
      <c r="D186" s="17">
        <f>本体!E185</f>
        <v>0</v>
      </c>
      <c r="E186" s="17">
        <f>本体!G185</f>
        <v>0</v>
      </c>
      <c r="F186" s="17">
        <f>本体!H185</f>
        <v>0</v>
      </c>
      <c r="G186" s="17">
        <f>本体!I185</f>
        <v>0</v>
      </c>
      <c r="H186" s="17">
        <f>本体!J185</f>
        <v>0</v>
      </c>
      <c r="I186" s="17">
        <f>本体!K185</f>
        <v>0</v>
      </c>
      <c r="J186" s="17">
        <f>本体!L185</f>
        <v>0</v>
      </c>
      <c r="K186" s="17">
        <f>本体!M185</f>
        <v>0</v>
      </c>
      <c r="L186" s="17">
        <f>本体!N185</f>
        <v>0</v>
      </c>
      <c r="M186" s="17">
        <f>本体!O185</f>
        <v>0</v>
      </c>
      <c r="N186" s="17">
        <f>本体!P185</f>
        <v>0</v>
      </c>
      <c r="O186" s="17">
        <f>本体!Q185</f>
        <v>0</v>
      </c>
      <c r="P186" s="17">
        <f>本体!R185</f>
        <v>0</v>
      </c>
      <c r="Q186" s="17">
        <f>本体!S185</f>
        <v>0</v>
      </c>
      <c r="R186" s="17">
        <f>本体!T185</f>
        <v>0</v>
      </c>
      <c r="S186" s="17">
        <f>本体!U185</f>
        <v>0</v>
      </c>
      <c r="T186" s="17">
        <f>本体!V185</f>
        <v>0</v>
      </c>
      <c r="U186" s="17">
        <f>本体!W185</f>
        <v>0</v>
      </c>
      <c r="V186" s="17">
        <f>本体!X185</f>
        <v>0</v>
      </c>
      <c r="W186" s="17">
        <f>本体!Y185</f>
        <v>0</v>
      </c>
      <c r="X186" s="17">
        <f>本体!Z185</f>
        <v>0</v>
      </c>
      <c r="Y186" s="17">
        <f>本体!AA185</f>
        <v>0</v>
      </c>
      <c r="Z186" s="17">
        <f>本体!AB185</f>
        <v>0</v>
      </c>
      <c r="AA186" s="17">
        <f>本体!AC185</f>
        <v>0</v>
      </c>
      <c r="AB186" s="17">
        <f>本体!AD185</f>
        <v>0</v>
      </c>
      <c r="AC186" s="17">
        <f>本体!AE185</f>
        <v>0</v>
      </c>
      <c r="AD186" s="17">
        <f>本体!AF185</f>
        <v>0</v>
      </c>
      <c r="AE186" s="17">
        <f>本体!AG185</f>
        <v>0</v>
      </c>
      <c r="AF186" s="17">
        <f>本体!AH185</f>
        <v>0</v>
      </c>
      <c r="AG186" s="17">
        <f>本体!AI185</f>
        <v>0</v>
      </c>
      <c r="AH186" s="17">
        <f>本体!AJ185</f>
        <v>0</v>
      </c>
      <c r="AI186" s="17">
        <f>本体!AK185</f>
        <v>0</v>
      </c>
      <c r="AJ186" s="17">
        <f>本体!AL185</f>
        <v>0</v>
      </c>
      <c r="AK186" s="17">
        <f>本体!AM185</f>
        <v>0</v>
      </c>
      <c r="AL186" s="17">
        <f>本体!AN185</f>
        <v>0</v>
      </c>
      <c r="AM186" s="17">
        <f>本体!AO185</f>
        <v>0</v>
      </c>
      <c r="AN186" s="17">
        <f>本体!AP185</f>
        <v>0</v>
      </c>
      <c r="AO186" s="17">
        <f>本体!AQ185</f>
        <v>0</v>
      </c>
      <c r="AP186" s="17">
        <f>本体!AR185</f>
        <v>0</v>
      </c>
      <c r="AQ186" s="17">
        <f>本体!AS185</f>
        <v>0</v>
      </c>
      <c r="AR186" s="17">
        <f>本体!AT185</f>
        <v>0</v>
      </c>
      <c r="AS186" s="17">
        <f>本体!AU185</f>
        <v>0</v>
      </c>
      <c r="AT186" s="17">
        <f>本体!AV185</f>
        <v>0</v>
      </c>
      <c r="AU186" s="17">
        <f>本体!AW185</f>
        <v>0</v>
      </c>
      <c r="AV186" s="17">
        <f>本体!AX185</f>
        <v>0</v>
      </c>
      <c r="AW186" s="17">
        <f>本体!AY185</f>
        <v>0</v>
      </c>
      <c r="AX186" s="17">
        <f>本体!AZ185</f>
        <v>0</v>
      </c>
      <c r="AY186" s="17">
        <f>本体!BA185</f>
        <v>0</v>
      </c>
      <c r="AZ186" s="17">
        <f>本体!BB185</f>
        <v>0</v>
      </c>
      <c r="BA186" s="17">
        <f>本体!BC185</f>
        <v>0</v>
      </c>
      <c r="BB186" s="17">
        <f>本体!BD185</f>
        <v>0</v>
      </c>
      <c r="BC186" s="17">
        <f>本体!BE185</f>
        <v>0</v>
      </c>
      <c r="BD186" s="17">
        <f>本体!BF185</f>
        <v>0</v>
      </c>
      <c r="BE186" s="17">
        <f>本体!BG185</f>
        <v>0</v>
      </c>
      <c r="BF186" s="17">
        <f>本体!BH185</f>
        <v>0</v>
      </c>
      <c r="BG186" s="17">
        <f>本体!BI185</f>
        <v>0</v>
      </c>
      <c r="BH186" s="17">
        <f>本体!BJ185</f>
        <v>0</v>
      </c>
      <c r="BI186" s="17">
        <f>本体!BK185</f>
        <v>0</v>
      </c>
      <c r="BJ186" s="17">
        <f>本体!BL185</f>
        <v>0</v>
      </c>
      <c r="BK186" s="17">
        <f>本体!BM185</f>
        <v>0</v>
      </c>
      <c r="BL186" s="17">
        <f>本体!BN185</f>
        <v>0</v>
      </c>
      <c r="BM186" s="17">
        <f>本体!CE185</f>
        <v>0</v>
      </c>
      <c r="BN186" s="17">
        <f>本体!CB185</f>
        <v>0</v>
      </c>
      <c r="BO186" s="17">
        <f>本体!CC185</f>
        <v>0</v>
      </c>
      <c r="BP186" s="17">
        <f>本体!CD185</f>
        <v>0</v>
      </c>
      <c r="BQ186" s="17">
        <f>本体!BT185</f>
        <v>0</v>
      </c>
      <c r="BR186" s="17">
        <f>本体!BU185</f>
        <v>0</v>
      </c>
      <c r="BS186" s="17">
        <f>本体!BV185</f>
        <v>0</v>
      </c>
      <c r="BT186" s="17">
        <f>本体!BW185</f>
        <v>0</v>
      </c>
      <c r="BU186" s="17">
        <f>本体!BZ185</f>
        <v>0</v>
      </c>
      <c r="BV186" s="17">
        <f>本体!BS185</f>
        <v>0</v>
      </c>
      <c r="BW186" s="17">
        <f>本体!BO185</f>
        <v>0</v>
      </c>
      <c r="BX186" s="17">
        <f>本体!BP185</f>
        <v>0</v>
      </c>
      <c r="BY186" s="17">
        <f>本体!BQ185</f>
        <v>0</v>
      </c>
      <c r="BZ186" s="17">
        <f>本体!BX185</f>
        <v>0</v>
      </c>
      <c r="CA186" s="17">
        <f>本体!BY185</f>
        <v>0</v>
      </c>
      <c r="CB186" s="17">
        <f>本体!BR185</f>
        <v>0</v>
      </c>
      <c r="CC186" s="17">
        <f>本体!CA185</f>
        <v>0</v>
      </c>
      <c r="CD186" s="17">
        <f>本体!CG185</f>
        <v>0</v>
      </c>
      <c r="CE186" s="17">
        <f>本体!CH185</f>
        <v>0</v>
      </c>
      <c r="CF186" s="30">
        <f>本体!CI185</f>
        <v>0</v>
      </c>
    </row>
    <row r="187" spans="2:84">
      <c r="B187" s="29">
        <f>本体!C186</f>
        <v>0</v>
      </c>
      <c r="C187" s="17">
        <f>本体!D186</f>
        <v>0</v>
      </c>
      <c r="D187" s="17">
        <f>本体!E186</f>
        <v>0</v>
      </c>
      <c r="E187" s="17">
        <f>本体!G186</f>
        <v>0</v>
      </c>
      <c r="F187" s="17">
        <f>本体!H186</f>
        <v>0</v>
      </c>
      <c r="G187" s="17">
        <f>本体!I186</f>
        <v>0</v>
      </c>
      <c r="H187" s="17">
        <f>本体!J186</f>
        <v>0</v>
      </c>
      <c r="I187" s="17">
        <f>本体!K186</f>
        <v>0</v>
      </c>
      <c r="J187" s="17">
        <f>本体!L186</f>
        <v>0</v>
      </c>
      <c r="K187" s="17">
        <f>本体!M186</f>
        <v>0</v>
      </c>
      <c r="L187" s="17">
        <f>本体!N186</f>
        <v>0</v>
      </c>
      <c r="M187" s="17">
        <f>本体!O186</f>
        <v>0</v>
      </c>
      <c r="N187" s="17">
        <f>本体!P186</f>
        <v>0</v>
      </c>
      <c r="O187" s="17">
        <f>本体!Q186</f>
        <v>0</v>
      </c>
      <c r="P187" s="17">
        <f>本体!R186</f>
        <v>0</v>
      </c>
      <c r="Q187" s="17">
        <f>本体!S186</f>
        <v>0</v>
      </c>
      <c r="R187" s="17">
        <f>本体!T186</f>
        <v>0</v>
      </c>
      <c r="S187" s="17">
        <f>本体!U186</f>
        <v>0</v>
      </c>
      <c r="T187" s="17">
        <f>本体!V186</f>
        <v>0</v>
      </c>
      <c r="U187" s="17">
        <f>本体!W186</f>
        <v>0</v>
      </c>
      <c r="V187" s="17">
        <f>本体!X186</f>
        <v>0</v>
      </c>
      <c r="W187" s="17">
        <f>本体!Y186</f>
        <v>0</v>
      </c>
      <c r="X187" s="17">
        <f>本体!Z186</f>
        <v>0</v>
      </c>
      <c r="Y187" s="17">
        <f>本体!AA186</f>
        <v>0</v>
      </c>
      <c r="Z187" s="17">
        <f>本体!AB186</f>
        <v>0</v>
      </c>
      <c r="AA187" s="17">
        <f>本体!AC186</f>
        <v>0</v>
      </c>
      <c r="AB187" s="17">
        <f>本体!AD186</f>
        <v>0</v>
      </c>
      <c r="AC187" s="17">
        <f>本体!AE186</f>
        <v>0</v>
      </c>
      <c r="AD187" s="17">
        <f>本体!AF186</f>
        <v>0</v>
      </c>
      <c r="AE187" s="17">
        <f>本体!AG186</f>
        <v>0</v>
      </c>
      <c r="AF187" s="17">
        <f>本体!AH186</f>
        <v>0</v>
      </c>
      <c r="AG187" s="17">
        <f>本体!AI186</f>
        <v>0</v>
      </c>
      <c r="AH187" s="17">
        <f>本体!AJ186</f>
        <v>0</v>
      </c>
      <c r="AI187" s="17">
        <f>本体!AK186</f>
        <v>0</v>
      </c>
      <c r="AJ187" s="17">
        <f>本体!AL186</f>
        <v>0</v>
      </c>
      <c r="AK187" s="17">
        <f>本体!AM186</f>
        <v>0</v>
      </c>
      <c r="AL187" s="17">
        <f>本体!AN186</f>
        <v>0</v>
      </c>
      <c r="AM187" s="17">
        <f>本体!AO186</f>
        <v>0</v>
      </c>
      <c r="AN187" s="17">
        <f>本体!AP186</f>
        <v>0</v>
      </c>
      <c r="AO187" s="17">
        <f>本体!AQ186</f>
        <v>0</v>
      </c>
      <c r="AP187" s="17">
        <f>本体!AR186</f>
        <v>0</v>
      </c>
      <c r="AQ187" s="17">
        <f>本体!AS186</f>
        <v>0</v>
      </c>
      <c r="AR187" s="17">
        <f>本体!AT186</f>
        <v>0</v>
      </c>
      <c r="AS187" s="17">
        <f>本体!AU186</f>
        <v>0</v>
      </c>
      <c r="AT187" s="17">
        <f>本体!AV186</f>
        <v>0</v>
      </c>
      <c r="AU187" s="17">
        <f>本体!AW186</f>
        <v>0</v>
      </c>
      <c r="AV187" s="17">
        <f>本体!AX186</f>
        <v>0</v>
      </c>
      <c r="AW187" s="17">
        <f>本体!AY186</f>
        <v>0</v>
      </c>
      <c r="AX187" s="17">
        <f>本体!AZ186</f>
        <v>0</v>
      </c>
      <c r="AY187" s="17">
        <f>本体!BA186</f>
        <v>0</v>
      </c>
      <c r="AZ187" s="17">
        <f>本体!BB186</f>
        <v>0</v>
      </c>
      <c r="BA187" s="17">
        <f>本体!BC186</f>
        <v>0</v>
      </c>
      <c r="BB187" s="17">
        <f>本体!BD186</f>
        <v>0</v>
      </c>
      <c r="BC187" s="17">
        <f>本体!BE186</f>
        <v>0</v>
      </c>
      <c r="BD187" s="17">
        <f>本体!BF186</f>
        <v>0</v>
      </c>
      <c r="BE187" s="17">
        <f>本体!BG186</f>
        <v>0</v>
      </c>
      <c r="BF187" s="17">
        <f>本体!BH186</f>
        <v>0</v>
      </c>
      <c r="BG187" s="17">
        <f>本体!BI186</f>
        <v>0</v>
      </c>
      <c r="BH187" s="17">
        <f>本体!BJ186</f>
        <v>0</v>
      </c>
      <c r="BI187" s="17">
        <f>本体!BK186</f>
        <v>0</v>
      </c>
      <c r="BJ187" s="17">
        <f>本体!BL186</f>
        <v>0</v>
      </c>
      <c r="BK187" s="17">
        <f>本体!BM186</f>
        <v>0</v>
      </c>
      <c r="BL187" s="17">
        <f>本体!BN186</f>
        <v>0</v>
      </c>
      <c r="BM187" s="17">
        <f>本体!CE186</f>
        <v>0</v>
      </c>
      <c r="BN187" s="17">
        <f>本体!CB186</f>
        <v>0</v>
      </c>
      <c r="BO187" s="17">
        <f>本体!CC186</f>
        <v>0</v>
      </c>
      <c r="BP187" s="17">
        <f>本体!CD186</f>
        <v>0</v>
      </c>
      <c r="BQ187" s="17">
        <f>本体!BT186</f>
        <v>0</v>
      </c>
      <c r="BR187" s="17">
        <f>本体!BU186</f>
        <v>0</v>
      </c>
      <c r="BS187" s="17">
        <f>本体!BV186</f>
        <v>0</v>
      </c>
      <c r="BT187" s="17">
        <f>本体!BW186</f>
        <v>0</v>
      </c>
      <c r="BU187" s="17">
        <f>本体!BZ186</f>
        <v>0</v>
      </c>
      <c r="BV187" s="17">
        <f>本体!BS186</f>
        <v>0</v>
      </c>
      <c r="BW187" s="17">
        <f>本体!BO186</f>
        <v>0</v>
      </c>
      <c r="BX187" s="17">
        <f>本体!BP186</f>
        <v>0</v>
      </c>
      <c r="BY187" s="17">
        <f>本体!BQ186</f>
        <v>0</v>
      </c>
      <c r="BZ187" s="17">
        <f>本体!BX186</f>
        <v>0</v>
      </c>
      <c r="CA187" s="17">
        <f>本体!BY186</f>
        <v>0</v>
      </c>
      <c r="CB187" s="17">
        <f>本体!BR186</f>
        <v>0</v>
      </c>
      <c r="CC187" s="17">
        <f>本体!CA186</f>
        <v>0</v>
      </c>
      <c r="CD187" s="17">
        <f>本体!CG186</f>
        <v>0</v>
      </c>
      <c r="CE187" s="17">
        <f>本体!CH186</f>
        <v>0</v>
      </c>
      <c r="CF187" s="30">
        <f>本体!CI186</f>
        <v>0</v>
      </c>
    </row>
    <row r="188" spans="2:84">
      <c r="B188" s="29">
        <f>本体!C187</f>
        <v>0</v>
      </c>
      <c r="C188" s="17">
        <f>本体!D187</f>
        <v>0</v>
      </c>
      <c r="D188" s="17">
        <f>本体!E187</f>
        <v>0</v>
      </c>
      <c r="E188" s="17">
        <f>本体!G187</f>
        <v>0</v>
      </c>
      <c r="F188" s="17">
        <f>本体!H187</f>
        <v>0</v>
      </c>
      <c r="G188" s="17">
        <f>本体!I187</f>
        <v>0</v>
      </c>
      <c r="H188" s="17">
        <f>本体!J187</f>
        <v>0</v>
      </c>
      <c r="I188" s="17">
        <f>本体!K187</f>
        <v>0</v>
      </c>
      <c r="J188" s="17">
        <f>本体!L187</f>
        <v>0</v>
      </c>
      <c r="K188" s="17">
        <f>本体!M187</f>
        <v>0</v>
      </c>
      <c r="L188" s="17">
        <f>本体!N187</f>
        <v>0</v>
      </c>
      <c r="M188" s="17">
        <f>本体!O187</f>
        <v>0</v>
      </c>
      <c r="N188" s="17">
        <f>本体!P187</f>
        <v>0</v>
      </c>
      <c r="O188" s="17">
        <f>本体!Q187</f>
        <v>0</v>
      </c>
      <c r="P188" s="17">
        <f>本体!R187</f>
        <v>0</v>
      </c>
      <c r="Q188" s="17">
        <f>本体!S187</f>
        <v>0</v>
      </c>
      <c r="R188" s="17">
        <f>本体!T187</f>
        <v>0</v>
      </c>
      <c r="S188" s="17">
        <f>本体!U187</f>
        <v>0</v>
      </c>
      <c r="T188" s="17">
        <f>本体!V187</f>
        <v>0</v>
      </c>
      <c r="U188" s="17">
        <f>本体!W187</f>
        <v>0</v>
      </c>
      <c r="V188" s="17">
        <f>本体!X187</f>
        <v>0</v>
      </c>
      <c r="W188" s="17">
        <f>本体!Y187</f>
        <v>0</v>
      </c>
      <c r="X188" s="17">
        <f>本体!Z187</f>
        <v>0</v>
      </c>
      <c r="Y188" s="17">
        <f>本体!AA187</f>
        <v>0</v>
      </c>
      <c r="Z188" s="17">
        <f>本体!AB187</f>
        <v>0</v>
      </c>
      <c r="AA188" s="17">
        <f>本体!AC187</f>
        <v>0</v>
      </c>
      <c r="AB188" s="17">
        <f>本体!AD187</f>
        <v>0</v>
      </c>
      <c r="AC188" s="17">
        <f>本体!AE187</f>
        <v>0</v>
      </c>
      <c r="AD188" s="17">
        <f>本体!AF187</f>
        <v>0</v>
      </c>
      <c r="AE188" s="17">
        <f>本体!AG187</f>
        <v>0</v>
      </c>
      <c r="AF188" s="17">
        <f>本体!AH187</f>
        <v>0</v>
      </c>
      <c r="AG188" s="17">
        <f>本体!AI187</f>
        <v>0</v>
      </c>
      <c r="AH188" s="17">
        <f>本体!AJ187</f>
        <v>0</v>
      </c>
      <c r="AI188" s="17">
        <f>本体!AK187</f>
        <v>0</v>
      </c>
      <c r="AJ188" s="17">
        <f>本体!AL187</f>
        <v>0</v>
      </c>
      <c r="AK188" s="17">
        <f>本体!AM187</f>
        <v>0</v>
      </c>
      <c r="AL188" s="17">
        <f>本体!AN187</f>
        <v>0</v>
      </c>
      <c r="AM188" s="17">
        <f>本体!AO187</f>
        <v>0</v>
      </c>
      <c r="AN188" s="17">
        <f>本体!AP187</f>
        <v>0</v>
      </c>
      <c r="AO188" s="17">
        <f>本体!AQ187</f>
        <v>0</v>
      </c>
      <c r="AP188" s="17">
        <f>本体!AR187</f>
        <v>0</v>
      </c>
      <c r="AQ188" s="17">
        <f>本体!AS187</f>
        <v>0</v>
      </c>
      <c r="AR188" s="17">
        <f>本体!AT187</f>
        <v>0</v>
      </c>
      <c r="AS188" s="17">
        <f>本体!AU187</f>
        <v>0</v>
      </c>
      <c r="AT188" s="17">
        <f>本体!AV187</f>
        <v>0</v>
      </c>
      <c r="AU188" s="17">
        <f>本体!AW187</f>
        <v>0</v>
      </c>
      <c r="AV188" s="17">
        <f>本体!AX187</f>
        <v>0</v>
      </c>
      <c r="AW188" s="17">
        <f>本体!AY187</f>
        <v>0</v>
      </c>
      <c r="AX188" s="17">
        <f>本体!AZ187</f>
        <v>0</v>
      </c>
      <c r="AY188" s="17">
        <f>本体!BA187</f>
        <v>0</v>
      </c>
      <c r="AZ188" s="17">
        <f>本体!BB187</f>
        <v>0</v>
      </c>
      <c r="BA188" s="17">
        <f>本体!BC187</f>
        <v>0</v>
      </c>
      <c r="BB188" s="17">
        <f>本体!BD187</f>
        <v>0</v>
      </c>
      <c r="BC188" s="17">
        <f>本体!BE187</f>
        <v>0</v>
      </c>
      <c r="BD188" s="17">
        <f>本体!BF187</f>
        <v>0</v>
      </c>
      <c r="BE188" s="17">
        <f>本体!BG187</f>
        <v>0</v>
      </c>
      <c r="BF188" s="17">
        <f>本体!BH187</f>
        <v>0</v>
      </c>
      <c r="BG188" s="17">
        <f>本体!BI187</f>
        <v>0</v>
      </c>
      <c r="BH188" s="17">
        <f>本体!BJ187</f>
        <v>0</v>
      </c>
      <c r="BI188" s="17">
        <f>本体!BK187</f>
        <v>0</v>
      </c>
      <c r="BJ188" s="17">
        <f>本体!BL187</f>
        <v>0</v>
      </c>
      <c r="BK188" s="17">
        <f>本体!BM187</f>
        <v>0</v>
      </c>
      <c r="BL188" s="17">
        <f>本体!BN187</f>
        <v>0</v>
      </c>
      <c r="BM188" s="17">
        <f>本体!CE187</f>
        <v>0</v>
      </c>
      <c r="BN188" s="17">
        <f>本体!CB187</f>
        <v>0</v>
      </c>
      <c r="BO188" s="17">
        <f>本体!CC187</f>
        <v>0</v>
      </c>
      <c r="BP188" s="17">
        <f>本体!CD187</f>
        <v>0</v>
      </c>
      <c r="BQ188" s="17">
        <f>本体!BT187</f>
        <v>0</v>
      </c>
      <c r="BR188" s="17">
        <f>本体!BU187</f>
        <v>0</v>
      </c>
      <c r="BS188" s="17">
        <f>本体!BV187</f>
        <v>0</v>
      </c>
      <c r="BT188" s="17">
        <f>本体!BW187</f>
        <v>0</v>
      </c>
      <c r="BU188" s="17">
        <f>本体!BZ187</f>
        <v>0</v>
      </c>
      <c r="BV188" s="17">
        <f>本体!BS187</f>
        <v>0</v>
      </c>
      <c r="BW188" s="17">
        <f>本体!BO187</f>
        <v>0</v>
      </c>
      <c r="BX188" s="17">
        <f>本体!BP187</f>
        <v>0</v>
      </c>
      <c r="BY188" s="17">
        <f>本体!BQ187</f>
        <v>0</v>
      </c>
      <c r="BZ188" s="17">
        <f>本体!BX187</f>
        <v>0</v>
      </c>
      <c r="CA188" s="17">
        <f>本体!BY187</f>
        <v>0</v>
      </c>
      <c r="CB188" s="17">
        <f>本体!BR187</f>
        <v>0</v>
      </c>
      <c r="CC188" s="17">
        <f>本体!CA187</f>
        <v>0</v>
      </c>
      <c r="CD188" s="17">
        <f>本体!CG187</f>
        <v>0</v>
      </c>
      <c r="CE188" s="17">
        <f>本体!CH187</f>
        <v>0</v>
      </c>
      <c r="CF188" s="30">
        <f>本体!CI187</f>
        <v>0</v>
      </c>
    </row>
    <row r="189" spans="2:84">
      <c r="B189" s="29">
        <f>本体!C188</f>
        <v>0</v>
      </c>
      <c r="C189" s="17">
        <f>本体!D188</f>
        <v>0</v>
      </c>
      <c r="D189" s="17">
        <f>本体!E188</f>
        <v>0</v>
      </c>
      <c r="E189" s="17">
        <f>本体!G188</f>
        <v>0</v>
      </c>
      <c r="F189" s="17">
        <f>本体!H188</f>
        <v>0</v>
      </c>
      <c r="G189" s="17">
        <f>本体!I188</f>
        <v>0</v>
      </c>
      <c r="H189" s="17">
        <f>本体!J188</f>
        <v>0</v>
      </c>
      <c r="I189" s="17">
        <f>本体!K188</f>
        <v>0</v>
      </c>
      <c r="J189" s="17">
        <f>本体!L188</f>
        <v>0</v>
      </c>
      <c r="K189" s="17">
        <f>本体!M188</f>
        <v>0</v>
      </c>
      <c r="L189" s="17">
        <f>本体!N188</f>
        <v>0</v>
      </c>
      <c r="M189" s="17">
        <f>本体!O188</f>
        <v>0</v>
      </c>
      <c r="N189" s="17">
        <f>本体!P188</f>
        <v>0</v>
      </c>
      <c r="O189" s="17">
        <f>本体!Q188</f>
        <v>0</v>
      </c>
      <c r="P189" s="17">
        <f>本体!R188</f>
        <v>0</v>
      </c>
      <c r="Q189" s="17">
        <f>本体!S188</f>
        <v>0</v>
      </c>
      <c r="R189" s="17">
        <f>本体!T188</f>
        <v>0</v>
      </c>
      <c r="S189" s="17">
        <f>本体!U188</f>
        <v>0</v>
      </c>
      <c r="T189" s="17">
        <f>本体!V188</f>
        <v>0</v>
      </c>
      <c r="U189" s="17">
        <f>本体!W188</f>
        <v>0</v>
      </c>
      <c r="V189" s="17">
        <f>本体!X188</f>
        <v>0</v>
      </c>
      <c r="W189" s="17">
        <f>本体!Y188</f>
        <v>0</v>
      </c>
      <c r="X189" s="17">
        <f>本体!Z188</f>
        <v>0</v>
      </c>
      <c r="Y189" s="17">
        <f>本体!AA188</f>
        <v>0</v>
      </c>
      <c r="Z189" s="17">
        <f>本体!AB188</f>
        <v>0</v>
      </c>
      <c r="AA189" s="17">
        <f>本体!AC188</f>
        <v>0</v>
      </c>
      <c r="AB189" s="17">
        <f>本体!AD188</f>
        <v>0</v>
      </c>
      <c r="AC189" s="17">
        <f>本体!AE188</f>
        <v>0</v>
      </c>
      <c r="AD189" s="17">
        <f>本体!AF188</f>
        <v>0</v>
      </c>
      <c r="AE189" s="17">
        <f>本体!AG188</f>
        <v>0</v>
      </c>
      <c r="AF189" s="17">
        <f>本体!AH188</f>
        <v>0</v>
      </c>
      <c r="AG189" s="17">
        <f>本体!AI188</f>
        <v>0</v>
      </c>
      <c r="AH189" s="17">
        <f>本体!AJ188</f>
        <v>0</v>
      </c>
      <c r="AI189" s="17">
        <f>本体!AK188</f>
        <v>0</v>
      </c>
      <c r="AJ189" s="17">
        <f>本体!AL188</f>
        <v>0</v>
      </c>
      <c r="AK189" s="17">
        <f>本体!AM188</f>
        <v>0</v>
      </c>
      <c r="AL189" s="17">
        <f>本体!AN188</f>
        <v>0</v>
      </c>
      <c r="AM189" s="17">
        <f>本体!AO188</f>
        <v>0</v>
      </c>
      <c r="AN189" s="17">
        <f>本体!AP188</f>
        <v>0</v>
      </c>
      <c r="AO189" s="17">
        <f>本体!AQ188</f>
        <v>0</v>
      </c>
      <c r="AP189" s="17">
        <f>本体!AR188</f>
        <v>0</v>
      </c>
      <c r="AQ189" s="17">
        <f>本体!AS188</f>
        <v>0</v>
      </c>
      <c r="AR189" s="17">
        <f>本体!AT188</f>
        <v>0</v>
      </c>
      <c r="AS189" s="17">
        <f>本体!AU188</f>
        <v>0</v>
      </c>
      <c r="AT189" s="17">
        <f>本体!AV188</f>
        <v>0</v>
      </c>
      <c r="AU189" s="17">
        <f>本体!AW188</f>
        <v>0</v>
      </c>
      <c r="AV189" s="17">
        <f>本体!AX188</f>
        <v>0</v>
      </c>
      <c r="AW189" s="17">
        <f>本体!AY188</f>
        <v>0</v>
      </c>
      <c r="AX189" s="17">
        <f>本体!AZ188</f>
        <v>0</v>
      </c>
      <c r="AY189" s="17">
        <f>本体!BA188</f>
        <v>0</v>
      </c>
      <c r="AZ189" s="17">
        <f>本体!BB188</f>
        <v>0</v>
      </c>
      <c r="BA189" s="17">
        <f>本体!BC188</f>
        <v>0</v>
      </c>
      <c r="BB189" s="17">
        <f>本体!BD188</f>
        <v>0</v>
      </c>
      <c r="BC189" s="17">
        <f>本体!BE188</f>
        <v>0</v>
      </c>
      <c r="BD189" s="17">
        <f>本体!BF188</f>
        <v>0</v>
      </c>
      <c r="BE189" s="17">
        <f>本体!BG188</f>
        <v>0</v>
      </c>
      <c r="BF189" s="17">
        <f>本体!BH188</f>
        <v>0</v>
      </c>
      <c r="BG189" s="17">
        <f>本体!BI188</f>
        <v>0</v>
      </c>
      <c r="BH189" s="17">
        <f>本体!BJ188</f>
        <v>0</v>
      </c>
      <c r="BI189" s="17">
        <f>本体!BK188</f>
        <v>0</v>
      </c>
      <c r="BJ189" s="17">
        <f>本体!BL188</f>
        <v>0</v>
      </c>
      <c r="BK189" s="17">
        <f>本体!BM188</f>
        <v>0</v>
      </c>
      <c r="BL189" s="17">
        <f>本体!BN188</f>
        <v>0</v>
      </c>
      <c r="BM189" s="17">
        <f>本体!CE188</f>
        <v>0</v>
      </c>
      <c r="BN189" s="17">
        <f>本体!CB188</f>
        <v>0</v>
      </c>
      <c r="BO189" s="17">
        <f>本体!CC188</f>
        <v>0</v>
      </c>
      <c r="BP189" s="17">
        <f>本体!CD188</f>
        <v>0</v>
      </c>
      <c r="BQ189" s="17">
        <f>本体!BT188</f>
        <v>0</v>
      </c>
      <c r="BR189" s="17">
        <f>本体!BU188</f>
        <v>0</v>
      </c>
      <c r="BS189" s="17">
        <f>本体!BV188</f>
        <v>0</v>
      </c>
      <c r="BT189" s="17">
        <f>本体!BW188</f>
        <v>0</v>
      </c>
      <c r="BU189" s="17">
        <f>本体!BZ188</f>
        <v>0</v>
      </c>
      <c r="BV189" s="17">
        <f>本体!BS188</f>
        <v>0</v>
      </c>
      <c r="BW189" s="17">
        <f>本体!BO188</f>
        <v>0</v>
      </c>
      <c r="BX189" s="17">
        <f>本体!BP188</f>
        <v>0</v>
      </c>
      <c r="BY189" s="17">
        <f>本体!BQ188</f>
        <v>0</v>
      </c>
      <c r="BZ189" s="17">
        <f>本体!BX188</f>
        <v>0</v>
      </c>
      <c r="CA189" s="17">
        <f>本体!BY188</f>
        <v>0</v>
      </c>
      <c r="CB189" s="17">
        <f>本体!BR188</f>
        <v>0</v>
      </c>
      <c r="CC189" s="17">
        <f>本体!CA188</f>
        <v>0</v>
      </c>
      <c r="CD189" s="17">
        <f>本体!CG188</f>
        <v>0</v>
      </c>
      <c r="CE189" s="17">
        <f>本体!CH188</f>
        <v>0</v>
      </c>
      <c r="CF189" s="30">
        <f>本体!CI188</f>
        <v>0</v>
      </c>
    </row>
    <row r="190" spans="2:84">
      <c r="B190" s="29">
        <f>本体!C189</f>
        <v>0</v>
      </c>
      <c r="C190" s="17">
        <f>本体!D189</f>
        <v>0</v>
      </c>
      <c r="D190" s="17">
        <f>本体!E189</f>
        <v>0</v>
      </c>
      <c r="E190" s="17">
        <f>本体!G189</f>
        <v>0</v>
      </c>
      <c r="F190" s="17">
        <f>本体!H189</f>
        <v>0</v>
      </c>
      <c r="G190" s="17">
        <f>本体!I189</f>
        <v>0</v>
      </c>
      <c r="H190" s="17">
        <f>本体!J189</f>
        <v>0</v>
      </c>
      <c r="I190" s="17">
        <f>本体!K189</f>
        <v>0</v>
      </c>
      <c r="J190" s="17">
        <f>本体!L189</f>
        <v>0</v>
      </c>
      <c r="K190" s="17">
        <f>本体!M189</f>
        <v>0</v>
      </c>
      <c r="L190" s="17">
        <f>本体!N189</f>
        <v>0</v>
      </c>
      <c r="M190" s="17">
        <f>本体!O189</f>
        <v>0</v>
      </c>
      <c r="N190" s="17">
        <f>本体!P189</f>
        <v>0</v>
      </c>
      <c r="O190" s="17">
        <f>本体!Q189</f>
        <v>0</v>
      </c>
      <c r="P190" s="17">
        <f>本体!R189</f>
        <v>0</v>
      </c>
      <c r="Q190" s="17">
        <f>本体!S189</f>
        <v>0</v>
      </c>
      <c r="R190" s="17">
        <f>本体!T189</f>
        <v>0</v>
      </c>
      <c r="S190" s="17">
        <f>本体!U189</f>
        <v>0</v>
      </c>
      <c r="T190" s="17">
        <f>本体!V189</f>
        <v>0</v>
      </c>
      <c r="U190" s="17">
        <f>本体!W189</f>
        <v>0</v>
      </c>
      <c r="V190" s="17">
        <f>本体!X189</f>
        <v>0</v>
      </c>
      <c r="W190" s="17">
        <f>本体!Y189</f>
        <v>0</v>
      </c>
      <c r="X190" s="17">
        <f>本体!Z189</f>
        <v>0</v>
      </c>
      <c r="Y190" s="17">
        <f>本体!AA189</f>
        <v>0</v>
      </c>
      <c r="Z190" s="17">
        <f>本体!AB189</f>
        <v>0</v>
      </c>
      <c r="AA190" s="17">
        <f>本体!AC189</f>
        <v>0</v>
      </c>
      <c r="AB190" s="17">
        <f>本体!AD189</f>
        <v>0</v>
      </c>
      <c r="AC190" s="17">
        <f>本体!AE189</f>
        <v>0</v>
      </c>
      <c r="AD190" s="17">
        <f>本体!AF189</f>
        <v>0</v>
      </c>
      <c r="AE190" s="17">
        <f>本体!AG189</f>
        <v>0</v>
      </c>
      <c r="AF190" s="17">
        <f>本体!AH189</f>
        <v>0</v>
      </c>
      <c r="AG190" s="17">
        <f>本体!AI189</f>
        <v>0</v>
      </c>
      <c r="AH190" s="17">
        <f>本体!AJ189</f>
        <v>0</v>
      </c>
      <c r="AI190" s="17">
        <f>本体!AK189</f>
        <v>0</v>
      </c>
      <c r="AJ190" s="17">
        <f>本体!AL189</f>
        <v>0</v>
      </c>
      <c r="AK190" s="17">
        <f>本体!AM189</f>
        <v>0</v>
      </c>
      <c r="AL190" s="17">
        <f>本体!AN189</f>
        <v>0</v>
      </c>
      <c r="AM190" s="17">
        <f>本体!AO189</f>
        <v>0</v>
      </c>
      <c r="AN190" s="17">
        <f>本体!AP189</f>
        <v>0</v>
      </c>
      <c r="AO190" s="17">
        <f>本体!AQ189</f>
        <v>0</v>
      </c>
      <c r="AP190" s="17">
        <f>本体!AR189</f>
        <v>0</v>
      </c>
      <c r="AQ190" s="17">
        <f>本体!AS189</f>
        <v>0</v>
      </c>
      <c r="AR190" s="17">
        <f>本体!AT189</f>
        <v>0</v>
      </c>
      <c r="AS190" s="17">
        <f>本体!AU189</f>
        <v>0</v>
      </c>
      <c r="AT190" s="17">
        <f>本体!AV189</f>
        <v>0</v>
      </c>
      <c r="AU190" s="17">
        <f>本体!AW189</f>
        <v>0</v>
      </c>
      <c r="AV190" s="17">
        <f>本体!AX189</f>
        <v>0</v>
      </c>
      <c r="AW190" s="17">
        <f>本体!AY189</f>
        <v>0</v>
      </c>
      <c r="AX190" s="17">
        <f>本体!AZ189</f>
        <v>0</v>
      </c>
      <c r="AY190" s="17">
        <f>本体!BA189</f>
        <v>0</v>
      </c>
      <c r="AZ190" s="17">
        <f>本体!BB189</f>
        <v>0</v>
      </c>
      <c r="BA190" s="17">
        <f>本体!BC189</f>
        <v>0</v>
      </c>
      <c r="BB190" s="17">
        <f>本体!BD189</f>
        <v>0</v>
      </c>
      <c r="BC190" s="17">
        <f>本体!BE189</f>
        <v>0</v>
      </c>
      <c r="BD190" s="17">
        <f>本体!BF189</f>
        <v>0</v>
      </c>
      <c r="BE190" s="17">
        <f>本体!BG189</f>
        <v>0</v>
      </c>
      <c r="BF190" s="17">
        <f>本体!BH189</f>
        <v>0</v>
      </c>
      <c r="BG190" s="17">
        <f>本体!BI189</f>
        <v>0</v>
      </c>
      <c r="BH190" s="17">
        <f>本体!BJ189</f>
        <v>0</v>
      </c>
      <c r="BI190" s="17">
        <f>本体!BK189</f>
        <v>0</v>
      </c>
      <c r="BJ190" s="17">
        <f>本体!BL189</f>
        <v>0</v>
      </c>
      <c r="BK190" s="17">
        <f>本体!BM189</f>
        <v>0</v>
      </c>
      <c r="BL190" s="17">
        <f>本体!BN189</f>
        <v>0</v>
      </c>
      <c r="BM190" s="17">
        <f>本体!CE189</f>
        <v>0</v>
      </c>
      <c r="BN190" s="17">
        <f>本体!CB189</f>
        <v>0</v>
      </c>
      <c r="BO190" s="17">
        <f>本体!CC189</f>
        <v>0</v>
      </c>
      <c r="BP190" s="17">
        <f>本体!CD189</f>
        <v>0</v>
      </c>
      <c r="BQ190" s="17">
        <f>本体!BT189</f>
        <v>0</v>
      </c>
      <c r="BR190" s="17">
        <f>本体!BU189</f>
        <v>0</v>
      </c>
      <c r="BS190" s="17">
        <f>本体!BV189</f>
        <v>0</v>
      </c>
      <c r="BT190" s="17">
        <f>本体!BW189</f>
        <v>0</v>
      </c>
      <c r="BU190" s="17">
        <f>本体!BZ189</f>
        <v>0</v>
      </c>
      <c r="BV190" s="17">
        <f>本体!BS189</f>
        <v>0</v>
      </c>
      <c r="BW190" s="17">
        <f>本体!BO189</f>
        <v>0</v>
      </c>
      <c r="BX190" s="17">
        <f>本体!BP189</f>
        <v>0</v>
      </c>
      <c r="BY190" s="17">
        <f>本体!BQ189</f>
        <v>0</v>
      </c>
      <c r="BZ190" s="17">
        <f>本体!BX189</f>
        <v>0</v>
      </c>
      <c r="CA190" s="17">
        <f>本体!BY189</f>
        <v>0</v>
      </c>
      <c r="CB190" s="17">
        <f>本体!BR189</f>
        <v>0</v>
      </c>
      <c r="CC190" s="17">
        <f>本体!CA189</f>
        <v>0</v>
      </c>
      <c r="CD190" s="17">
        <f>本体!CG189</f>
        <v>0</v>
      </c>
      <c r="CE190" s="17">
        <f>本体!CH189</f>
        <v>0</v>
      </c>
      <c r="CF190" s="30">
        <f>本体!CI189</f>
        <v>0</v>
      </c>
    </row>
    <row r="191" spans="2:84">
      <c r="B191" s="29">
        <f>本体!C190</f>
        <v>0</v>
      </c>
      <c r="C191" s="17">
        <f>本体!D190</f>
        <v>0</v>
      </c>
      <c r="D191" s="17">
        <f>本体!E190</f>
        <v>0</v>
      </c>
      <c r="E191" s="17">
        <f>本体!G190</f>
        <v>0</v>
      </c>
      <c r="F191" s="17">
        <f>本体!H190</f>
        <v>0</v>
      </c>
      <c r="G191" s="17">
        <f>本体!I190</f>
        <v>0</v>
      </c>
      <c r="H191" s="17">
        <f>本体!J190</f>
        <v>0</v>
      </c>
      <c r="I191" s="17">
        <f>本体!K190</f>
        <v>0</v>
      </c>
      <c r="J191" s="17">
        <f>本体!L190</f>
        <v>0</v>
      </c>
      <c r="K191" s="17">
        <f>本体!M190</f>
        <v>0</v>
      </c>
      <c r="L191" s="17">
        <f>本体!N190</f>
        <v>0</v>
      </c>
      <c r="M191" s="17">
        <f>本体!O190</f>
        <v>0</v>
      </c>
      <c r="N191" s="17">
        <f>本体!P190</f>
        <v>0</v>
      </c>
      <c r="O191" s="17">
        <f>本体!Q190</f>
        <v>0</v>
      </c>
      <c r="P191" s="17">
        <f>本体!R190</f>
        <v>0</v>
      </c>
      <c r="Q191" s="17">
        <f>本体!S190</f>
        <v>0</v>
      </c>
      <c r="R191" s="17">
        <f>本体!T190</f>
        <v>0</v>
      </c>
      <c r="S191" s="17">
        <f>本体!U190</f>
        <v>0</v>
      </c>
      <c r="T191" s="17">
        <f>本体!V190</f>
        <v>0</v>
      </c>
      <c r="U191" s="17">
        <f>本体!W190</f>
        <v>0</v>
      </c>
      <c r="V191" s="17">
        <f>本体!X190</f>
        <v>0</v>
      </c>
      <c r="W191" s="17">
        <f>本体!Y190</f>
        <v>0</v>
      </c>
      <c r="X191" s="17">
        <f>本体!Z190</f>
        <v>0</v>
      </c>
      <c r="Y191" s="17">
        <f>本体!AA190</f>
        <v>0</v>
      </c>
      <c r="Z191" s="17">
        <f>本体!AB190</f>
        <v>0</v>
      </c>
      <c r="AA191" s="17">
        <f>本体!AC190</f>
        <v>0</v>
      </c>
      <c r="AB191" s="17">
        <f>本体!AD190</f>
        <v>0</v>
      </c>
      <c r="AC191" s="17">
        <f>本体!AE190</f>
        <v>0</v>
      </c>
      <c r="AD191" s="17">
        <f>本体!AF190</f>
        <v>0</v>
      </c>
      <c r="AE191" s="17">
        <f>本体!AG190</f>
        <v>0</v>
      </c>
      <c r="AF191" s="17">
        <f>本体!AH190</f>
        <v>0</v>
      </c>
      <c r="AG191" s="17">
        <f>本体!AI190</f>
        <v>0</v>
      </c>
      <c r="AH191" s="17">
        <f>本体!AJ190</f>
        <v>0</v>
      </c>
      <c r="AI191" s="17">
        <f>本体!AK190</f>
        <v>0</v>
      </c>
      <c r="AJ191" s="17">
        <f>本体!AL190</f>
        <v>0</v>
      </c>
      <c r="AK191" s="17">
        <f>本体!AM190</f>
        <v>0</v>
      </c>
      <c r="AL191" s="17">
        <f>本体!AN190</f>
        <v>0</v>
      </c>
      <c r="AM191" s="17">
        <f>本体!AO190</f>
        <v>0</v>
      </c>
      <c r="AN191" s="17">
        <f>本体!AP190</f>
        <v>0</v>
      </c>
      <c r="AO191" s="17">
        <f>本体!AQ190</f>
        <v>0</v>
      </c>
      <c r="AP191" s="17">
        <f>本体!AR190</f>
        <v>0</v>
      </c>
      <c r="AQ191" s="17">
        <f>本体!AS190</f>
        <v>0</v>
      </c>
      <c r="AR191" s="17">
        <f>本体!AT190</f>
        <v>0</v>
      </c>
      <c r="AS191" s="17">
        <f>本体!AU190</f>
        <v>0</v>
      </c>
      <c r="AT191" s="17">
        <f>本体!AV190</f>
        <v>0</v>
      </c>
      <c r="AU191" s="17">
        <f>本体!AW190</f>
        <v>0</v>
      </c>
      <c r="AV191" s="17">
        <f>本体!AX190</f>
        <v>0</v>
      </c>
      <c r="AW191" s="17">
        <f>本体!AY190</f>
        <v>0</v>
      </c>
      <c r="AX191" s="17">
        <f>本体!AZ190</f>
        <v>0</v>
      </c>
      <c r="AY191" s="17">
        <f>本体!BA190</f>
        <v>0</v>
      </c>
      <c r="AZ191" s="17">
        <f>本体!BB190</f>
        <v>0</v>
      </c>
      <c r="BA191" s="17">
        <f>本体!BC190</f>
        <v>0</v>
      </c>
      <c r="BB191" s="17">
        <f>本体!BD190</f>
        <v>0</v>
      </c>
      <c r="BC191" s="17">
        <f>本体!BE190</f>
        <v>0</v>
      </c>
      <c r="BD191" s="17">
        <f>本体!BF190</f>
        <v>0</v>
      </c>
      <c r="BE191" s="17">
        <f>本体!BG190</f>
        <v>0</v>
      </c>
      <c r="BF191" s="17">
        <f>本体!BH190</f>
        <v>0</v>
      </c>
      <c r="BG191" s="17">
        <f>本体!BI190</f>
        <v>0</v>
      </c>
      <c r="BH191" s="17">
        <f>本体!BJ190</f>
        <v>0</v>
      </c>
      <c r="BI191" s="17">
        <f>本体!BK190</f>
        <v>0</v>
      </c>
      <c r="BJ191" s="17">
        <f>本体!BL190</f>
        <v>0</v>
      </c>
      <c r="BK191" s="17">
        <f>本体!BM190</f>
        <v>0</v>
      </c>
      <c r="BL191" s="17">
        <f>本体!BN190</f>
        <v>0</v>
      </c>
      <c r="BM191" s="17">
        <f>本体!CE190</f>
        <v>0</v>
      </c>
      <c r="BN191" s="17">
        <f>本体!CB190</f>
        <v>0</v>
      </c>
      <c r="BO191" s="17">
        <f>本体!CC190</f>
        <v>0</v>
      </c>
      <c r="BP191" s="17">
        <f>本体!CD190</f>
        <v>0</v>
      </c>
      <c r="BQ191" s="17">
        <f>本体!BT190</f>
        <v>0</v>
      </c>
      <c r="BR191" s="17">
        <f>本体!BU190</f>
        <v>0</v>
      </c>
      <c r="BS191" s="17">
        <f>本体!BV190</f>
        <v>0</v>
      </c>
      <c r="BT191" s="17">
        <f>本体!BW190</f>
        <v>0</v>
      </c>
      <c r="BU191" s="17">
        <f>本体!BZ190</f>
        <v>0</v>
      </c>
      <c r="BV191" s="17">
        <f>本体!BS190</f>
        <v>0</v>
      </c>
      <c r="BW191" s="17">
        <f>本体!BO190</f>
        <v>0</v>
      </c>
      <c r="BX191" s="17">
        <f>本体!BP190</f>
        <v>0</v>
      </c>
      <c r="BY191" s="17">
        <f>本体!BQ190</f>
        <v>0</v>
      </c>
      <c r="BZ191" s="17">
        <f>本体!BX190</f>
        <v>0</v>
      </c>
      <c r="CA191" s="17">
        <f>本体!BY190</f>
        <v>0</v>
      </c>
      <c r="CB191" s="17">
        <f>本体!BR190</f>
        <v>0</v>
      </c>
      <c r="CC191" s="17">
        <f>本体!CA190</f>
        <v>0</v>
      </c>
      <c r="CD191" s="17">
        <f>本体!CG190</f>
        <v>0</v>
      </c>
      <c r="CE191" s="17">
        <f>本体!CH190</f>
        <v>0</v>
      </c>
      <c r="CF191" s="30">
        <f>本体!CI190</f>
        <v>0</v>
      </c>
    </row>
    <row r="192" spans="2:84">
      <c r="B192" s="29">
        <f>本体!C191</f>
        <v>0</v>
      </c>
      <c r="C192" s="17">
        <f>本体!D191</f>
        <v>0</v>
      </c>
      <c r="D192" s="17">
        <f>本体!E191</f>
        <v>0</v>
      </c>
      <c r="E192" s="17">
        <f>本体!G191</f>
        <v>0</v>
      </c>
      <c r="F192" s="17">
        <f>本体!H191</f>
        <v>0</v>
      </c>
      <c r="G192" s="17">
        <f>本体!I191</f>
        <v>0</v>
      </c>
      <c r="H192" s="17">
        <f>本体!J191</f>
        <v>0</v>
      </c>
      <c r="I192" s="17">
        <f>本体!K191</f>
        <v>0</v>
      </c>
      <c r="J192" s="17">
        <f>本体!L191</f>
        <v>0</v>
      </c>
      <c r="K192" s="17">
        <f>本体!M191</f>
        <v>0</v>
      </c>
      <c r="L192" s="17">
        <f>本体!N191</f>
        <v>0</v>
      </c>
      <c r="M192" s="17">
        <f>本体!O191</f>
        <v>0</v>
      </c>
      <c r="N192" s="17">
        <f>本体!P191</f>
        <v>0</v>
      </c>
      <c r="O192" s="17">
        <f>本体!Q191</f>
        <v>0</v>
      </c>
      <c r="P192" s="17">
        <f>本体!R191</f>
        <v>0</v>
      </c>
      <c r="Q192" s="17">
        <f>本体!S191</f>
        <v>0</v>
      </c>
      <c r="R192" s="17">
        <f>本体!T191</f>
        <v>0</v>
      </c>
      <c r="S192" s="17">
        <f>本体!U191</f>
        <v>0</v>
      </c>
      <c r="T192" s="17">
        <f>本体!V191</f>
        <v>0</v>
      </c>
      <c r="U192" s="17">
        <f>本体!W191</f>
        <v>0</v>
      </c>
      <c r="V192" s="17">
        <f>本体!X191</f>
        <v>0</v>
      </c>
      <c r="W192" s="17">
        <f>本体!Y191</f>
        <v>0</v>
      </c>
      <c r="X192" s="17">
        <f>本体!Z191</f>
        <v>0</v>
      </c>
      <c r="Y192" s="17">
        <f>本体!AA191</f>
        <v>0</v>
      </c>
      <c r="Z192" s="17">
        <f>本体!AB191</f>
        <v>0</v>
      </c>
      <c r="AA192" s="17">
        <f>本体!AC191</f>
        <v>0</v>
      </c>
      <c r="AB192" s="17">
        <f>本体!AD191</f>
        <v>0</v>
      </c>
      <c r="AC192" s="17">
        <f>本体!AE191</f>
        <v>0</v>
      </c>
      <c r="AD192" s="17">
        <f>本体!AF191</f>
        <v>0</v>
      </c>
      <c r="AE192" s="17">
        <f>本体!AG191</f>
        <v>0</v>
      </c>
      <c r="AF192" s="17">
        <f>本体!AH191</f>
        <v>0</v>
      </c>
      <c r="AG192" s="17">
        <f>本体!AI191</f>
        <v>0</v>
      </c>
      <c r="AH192" s="17">
        <f>本体!AJ191</f>
        <v>0</v>
      </c>
      <c r="AI192" s="17">
        <f>本体!AK191</f>
        <v>0</v>
      </c>
      <c r="AJ192" s="17">
        <f>本体!AL191</f>
        <v>0</v>
      </c>
      <c r="AK192" s="17">
        <f>本体!AM191</f>
        <v>0</v>
      </c>
      <c r="AL192" s="17">
        <f>本体!AN191</f>
        <v>0</v>
      </c>
      <c r="AM192" s="17">
        <f>本体!AO191</f>
        <v>0</v>
      </c>
      <c r="AN192" s="17">
        <f>本体!AP191</f>
        <v>0</v>
      </c>
      <c r="AO192" s="17">
        <f>本体!AQ191</f>
        <v>0</v>
      </c>
      <c r="AP192" s="17">
        <f>本体!AR191</f>
        <v>0</v>
      </c>
      <c r="AQ192" s="17">
        <f>本体!AS191</f>
        <v>0</v>
      </c>
      <c r="AR192" s="17">
        <f>本体!AT191</f>
        <v>0</v>
      </c>
      <c r="AS192" s="17">
        <f>本体!AU191</f>
        <v>0</v>
      </c>
      <c r="AT192" s="17">
        <f>本体!AV191</f>
        <v>0</v>
      </c>
      <c r="AU192" s="17">
        <f>本体!AW191</f>
        <v>0</v>
      </c>
      <c r="AV192" s="17">
        <f>本体!AX191</f>
        <v>0</v>
      </c>
      <c r="AW192" s="17">
        <f>本体!AY191</f>
        <v>0</v>
      </c>
      <c r="AX192" s="17">
        <f>本体!AZ191</f>
        <v>0</v>
      </c>
      <c r="AY192" s="17">
        <f>本体!BA191</f>
        <v>0</v>
      </c>
      <c r="AZ192" s="17">
        <f>本体!BB191</f>
        <v>0</v>
      </c>
      <c r="BA192" s="17">
        <f>本体!BC191</f>
        <v>0</v>
      </c>
      <c r="BB192" s="17">
        <f>本体!BD191</f>
        <v>0</v>
      </c>
      <c r="BC192" s="17">
        <f>本体!BE191</f>
        <v>0</v>
      </c>
      <c r="BD192" s="17">
        <f>本体!BF191</f>
        <v>0</v>
      </c>
      <c r="BE192" s="17">
        <f>本体!BG191</f>
        <v>0</v>
      </c>
      <c r="BF192" s="17">
        <f>本体!BH191</f>
        <v>0</v>
      </c>
      <c r="BG192" s="17">
        <f>本体!BI191</f>
        <v>0</v>
      </c>
      <c r="BH192" s="17">
        <f>本体!BJ191</f>
        <v>0</v>
      </c>
      <c r="BI192" s="17">
        <f>本体!BK191</f>
        <v>0</v>
      </c>
      <c r="BJ192" s="17">
        <f>本体!BL191</f>
        <v>0</v>
      </c>
      <c r="BK192" s="17">
        <f>本体!BM191</f>
        <v>0</v>
      </c>
      <c r="BL192" s="17">
        <f>本体!BN191</f>
        <v>0</v>
      </c>
      <c r="BM192" s="17">
        <f>本体!CE191</f>
        <v>0</v>
      </c>
      <c r="BN192" s="17">
        <f>本体!CB191</f>
        <v>0</v>
      </c>
      <c r="BO192" s="17">
        <f>本体!CC191</f>
        <v>0</v>
      </c>
      <c r="BP192" s="17">
        <f>本体!CD191</f>
        <v>0</v>
      </c>
      <c r="BQ192" s="17">
        <f>本体!BT191</f>
        <v>0</v>
      </c>
      <c r="BR192" s="17">
        <f>本体!BU191</f>
        <v>0</v>
      </c>
      <c r="BS192" s="17">
        <f>本体!BV191</f>
        <v>0</v>
      </c>
      <c r="BT192" s="17">
        <f>本体!BW191</f>
        <v>0</v>
      </c>
      <c r="BU192" s="17">
        <f>本体!BZ191</f>
        <v>0</v>
      </c>
      <c r="BV192" s="17">
        <f>本体!BS191</f>
        <v>0</v>
      </c>
      <c r="BW192" s="17">
        <f>本体!BO191</f>
        <v>0</v>
      </c>
      <c r="BX192" s="17">
        <f>本体!BP191</f>
        <v>0</v>
      </c>
      <c r="BY192" s="17">
        <f>本体!BQ191</f>
        <v>0</v>
      </c>
      <c r="BZ192" s="17">
        <f>本体!BX191</f>
        <v>0</v>
      </c>
      <c r="CA192" s="17">
        <f>本体!BY191</f>
        <v>0</v>
      </c>
      <c r="CB192" s="17">
        <f>本体!BR191</f>
        <v>0</v>
      </c>
      <c r="CC192" s="17">
        <f>本体!CA191</f>
        <v>0</v>
      </c>
      <c r="CD192" s="17">
        <f>本体!CG191</f>
        <v>0</v>
      </c>
      <c r="CE192" s="17">
        <f>本体!CH191</f>
        <v>0</v>
      </c>
      <c r="CF192" s="30">
        <f>本体!CI191</f>
        <v>0</v>
      </c>
    </row>
    <row r="193" spans="2:84">
      <c r="B193" s="29">
        <f>本体!C192</f>
        <v>0</v>
      </c>
      <c r="C193" s="17">
        <f>本体!D192</f>
        <v>0</v>
      </c>
      <c r="D193" s="17">
        <f>本体!E192</f>
        <v>0</v>
      </c>
      <c r="E193" s="17">
        <f>本体!G192</f>
        <v>0</v>
      </c>
      <c r="F193" s="17">
        <f>本体!H192</f>
        <v>0</v>
      </c>
      <c r="G193" s="17">
        <f>本体!I192</f>
        <v>0</v>
      </c>
      <c r="H193" s="17">
        <f>本体!J192</f>
        <v>0</v>
      </c>
      <c r="I193" s="17">
        <f>本体!K192</f>
        <v>0</v>
      </c>
      <c r="J193" s="17">
        <f>本体!L192</f>
        <v>0</v>
      </c>
      <c r="K193" s="17">
        <f>本体!M192</f>
        <v>0</v>
      </c>
      <c r="L193" s="17">
        <f>本体!N192</f>
        <v>0</v>
      </c>
      <c r="M193" s="17">
        <f>本体!O192</f>
        <v>0</v>
      </c>
      <c r="N193" s="17">
        <f>本体!P192</f>
        <v>0</v>
      </c>
      <c r="O193" s="17">
        <f>本体!Q192</f>
        <v>0</v>
      </c>
      <c r="P193" s="17">
        <f>本体!R192</f>
        <v>0</v>
      </c>
      <c r="Q193" s="17">
        <f>本体!S192</f>
        <v>0</v>
      </c>
      <c r="R193" s="17">
        <f>本体!T192</f>
        <v>0</v>
      </c>
      <c r="S193" s="17">
        <f>本体!U192</f>
        <v>0</v>
      </c>
      <c r="T193" s="17">
        <f>本体!V192</f>
        <v>0</v>
      </c>
      <c r="U193" s="17">
        <f>本体!W192</f>
        <v>0</v>
      </c>
      <c r="V193" s="17">
        <f>本体!X192</f>
        <v>0</v>
      </c>
      <c r="W193" s="17">
        <f>本体!Y192</f>
        <v>0</v>
      </c>
      <c r="X193" s="17">
        <f>本体!Z192</f>
        <v>0</v>
      </c>
      <c r="Y193" s="17">
        <f>本体!AA192</f>
        <v>0</v>
      </c>
      <c r="Z193" s="17">
        <f>本体!AB192</f>
        <v>0</v>
      </c>
      <c r="AA193" s="17">
        <f>本体!AC192</f>
        <v>0</v>
      </c>
      <c r="AB193" s="17">
        <f>本体!AD192</f>
        <v>0</v>
      </c>
      <c r="AC193" s="17">
        <f>本体!AE192</f>
        <v>0</v>
      </c>
      <c r="AD193" s="17">
        <f>本体!AF192</f>
        <v>0</v>
      </c>
      <c r="AE193" s="17">
        <f>本体!AG192</f>
        <v>0</v>
      </c>
      <c r="AF193" s="17">
        <f>本体!AH192</f>
        <v>0</v>
      </c>
      <c r="AG193" s="17">
        <f>本体!AI192</f>
        <v>0</v>
      </c>
      <c r="AH193" s="17">
        <f>本体!AJ192</f>
        <v>0</v>
      </c>
      <c r="AI193" s="17">
        <f>本体!AK192</f>
        <v>0</v>
      </c>
      <c r="AJ193" s="17">
        <f>本体!AL192</f>
        <v>0</v>
      </c>
      <c r="AK193" s="17">
        <f>本体!AM192</f>
        <v>0</v>
      </c>
      <c r="AL193" s="17">
        <f>本体!AN192</f>
        <v>0</v>
      </c>
      <c r="AM193" s="17">
        <f>本体!AO192</f>
        <v>0</v>
      </c>
      <c r="AN193" s="17">
        <f>本体!AP192</f>
        <v>0</v>
      </c>
      <c r="AO193" s="17">
        <f>本体!AQ192</f>
        <v>0</v>
      </c>
      <c r="AP193" s="17">
        <f>本体!AR192</f>
        <v>0</v>
      </c>
      <c r="AQ193" s="17">
        <f>本体!AS192</f>
        <v>0</v>
      </c>
      <c r="AR193" s="17">
        <f>本体!AT192</f>
        <v>0</v>
      </c>
      <c r="AS193" s="17">
        <f>本体!AU192</f>
        <v>0</v>
      </c>
      <c r="AT193" s="17">
        <f>本体!AV192</f>
        <v>0</v>
      </c>
      <c r="AU193" s="17">
        <f>本体!AW192</f>
        <v>0</v>
      </c>
      <c r="AV193" s="17">
        <f>本体!AX192</f>
        <v>0</v>
      </c>
      <c r="AW193" s="17">
        <f>本体!AY192</f>
        <v>0</v>
      </c>
      <c r="AX193" s="17">
        <f>本体!AZ192</f>
        <v>0</v>
      </c>
      <c r="AY193" s="17">
        <f>本体!BA192</f>
        <v>0</v>
      </c>
      <c r="AZ193" s="17">
        <f>本体!BB192</f>
        <v>0</v>
      </c>
      <c r="BA193" s="17">
        <f>本体!BC192</f>
        <v>0</v>
      </c>
      <c r="BB193" s="17">
        <f>本体!BD192</f>
        <v>0</v>
      </c>
      <c r="BC193" s="17">
        <f>本体!BE192</f>
        <v>0</v>
      </c>
      <c r="BD193" s="17">
        <f>本体!BF192</f>
        <v>0</v>
      </c>
      <c r="BE193" s="17">
        <f>本体!BG192</f>
        <v>0</v>
      </c>
      <c r="BF193" s="17">
        <f>本体!BH192</f>
        <v>0</v>
      </c>
      <c r="BG193" s="17">
        <f>本体!BI192</f>
        <v>0</v>
      </c>
      <c r="BH193" s="17">
        <f>本体!BJ192</f>
        <v>0</v>
      </c>
      <c r="BI193" s="17">
        <f>本体!BK192</f>
        <v>0</v>
      </c>
      <c r="BJ193" s="17">
        <f>本体!BL192</f>
        <v>0</v>
      </c>
      <c r="BK193" s="17">
        <f>本体!BM192</f>
        <v>0</v>
      </c>
      <c r="BL193" s="17">
        <f>本体!BN192</f>
        <v>0</v>
      </c>
      <c r="BM193" s="17">
        <f>本体!CE192</f>
        <v>0</v>
      </c>
      <c r="BN193" s="17">
        <f>本体!CB192</f>
        <v>0</v>
      </c>
      <c r="BO193" s="17">
        <f>本体!CC192</f>
        <v>0</v>
      </c>
      <c r="BP193" s="17">
        <f>本体!CD192</f>
        <v>0</v>
      </c>
      <c r="BQ193" s="17">
        <f>本体!BT192</f>
        <v>0</v>
      </c>
      <c r="BR193" s="17">
        <f>本体!BU192</f>
        <v>0</v>
      </c>
      <c r="BS193" s="17">
        <f>本体!BV192</f>
        <v>0</v>
      </c>
      <c r="BT193" s="17">
        <f>本体!BW192</f>
        <v>0</v>
      </c>
      <c r="BU193" s="17">
        <f>本体!BZ192</f>
        <v>0</v>
      </c>
      <c r="BV193" s="17">
        <f>本体!BS192</f>
        <v>0</v>
      </c>
      <c r="BW193" s="17">
        <f>本体!BO192</f>
        <v>0</v>
      </c>
      <c r="BX193" s="17">
        <f>本体!BP192</f>
        <v>0</v>
      </c>
      <c r="BY193" s="17">
        <f>本体!BQ192</f>
        <v>0</v>
      </c>
      <c r="BZ193" s="17">
        <f>本体!BX192</f>
        <v>0</v>
      </c>
      <c r="CA193" s="17">
        <f>本体!BY192</f>
        <v>0</v>
      </c>
      <c r="CB193" s="17">
        <f>本体!BR192</f>
        <v>0</v>
      </c>
      <c r="CC193" s="17">
        <f>本体!CA192</f>
        <v>0</v>
      </c>
      <c r="CD193" s="17">
        <f>本体!CG192</f>
        <v>0</v>
      </c>
      <c r="CE193" s="17">
        <f>本体!CH192</f>
        <v>0</v>
      </c>
      <c r="CF193" s="30">
        <f>本体!CI192</f>
        <v>0</v>
      </c>
    </row>
    <row r="194" spans="2:84">
      <c r="B194" s="29">
        <f>本体!C193</f>
        <v>0</v>
      </c>
      <c r="C194" s="17">
        <f>本体!D193</f>
        <v>0</v>
      </c>
      <c r="D194" s="17">
        <f>本体!E193</f>
        <v>0</v>
      </c>
      <c r="E194" s="17">
        <f>本体!G193</f>
        <v>0</v>
      </c>
      <c r="F194" s="17">
        <f>本体!H193</f>
        <v>0</v>
      </c>
      <c r="G194" s="17">
        <f>本体!I193</f>
        <v>0</v>
      </c>
      <c r="H194" s="17">
        <f>本体!J193</f>
        <v>0</v>
      </c>
      <c r="I194" s="17">
        <f>本体!K193</f>
        <v>0</v>
      </c>
      <c r="J194" s="17">
        <f>本体!L193</f>
        <v>0</v>
      </c>
      <c r="K194" s="17">
        <f>本体!M193</f>
        <v>0</v>
      </c>
      <c r="L194" s="17">
        <f>本体!N193</f>
        <v>0</v>
      </c>
      <c r="M194" s="17">
        <f>本体!O193</f>
        <v>0</v>
      </c>
      <c r="N194" s="17">
        <f>本体!P193</f>
        <v>0</v>
      </c>
      <c r="O194" s="17">
        <f>本体!Q193</f>
        <v>0</v>
      </c>
      <c r="P194" s="17">
        <f>本体!R193</f>
        <v>0</v>
      </c>
      <c r="Q194" s="17">
        <f>本体!S193</f>
        <v>0</v>
      </c>
      <c r="R194" s="17">
        <f>本体!T193</f>
        <v>0</v>
      </c>
      <c r="S194" s="17">
        <f>本体!U193</f>
        <v>0</v>
      </c>
      <c r="T194" s="17">
        <f>本体!V193</f>
        <v>0</v>
      </c>
      <c r="U194" s="17">
        <f>本体!W193</f>
        <v>0</v>
      </c>
      <c r="V194" s="17">
        <f>本体!X193</f>
        <v>0</v>
      </c>
      <c r="W194" s="17">
        <f>本体!Y193</f>
        <v>0</v>
      </c>
      <c r="X194" s="17">
        <f>本体!Z193</f>
        <v>0</v>
      </c>
      <c r="Y194" s="17">
        <f>本体!AA193</f>
        <v>0</v>
      </c>
      <c r="Z194" s="17">
        <f>本体!AB193</f>
        <v>0</v>
      </c>
      <c r="AA194" s="17">
        <f>本体!AC193</f>
        <v>0</v>
      </c>
      <c r="AB194" s="17">
        <f>本体!AD193</f>
        <v>0</v>
      </c>
      <c r="AC194" s="17">
        <f>本体!AE193</f>
        <v>0</v>
      </c>
      <c r="AD194" s="17">
        <f>本体!AF193</f>
        <v>0</v>
      </c>
      <c r="AE194" s="17">
        <f>本体!AG193</f>
        <v>0</v>
      </c>
      <c r="AF194" s="17">
        <f>本体!AH193</f>
        <v>0</v>
      </c>
      <c r="AG194" s="17">
        <f>本体!AI193</f>
        <v>0</v>
      </c>
      <c r="AH194" s="17">
        <f>本体!AJ193</f>
        <v>0</v>
      </c>
      <c r="AI194" s="17">
        <f>本体!AK193</f>
        <v>0</v>
      </c>
      <c r="AJ194" s="17">
        <f>本体!AL193</f>
        <v>0</v>
      </c>
      <c r="AK194" s="17">
        <f>本体!AM193</f>
        <v>0</v>
      </c>
      <c r="AL194" s="17">
        <f>本体!AN193</f>
        <v>0</v>
      </c>
      <c r="AM194" s="17">
        <f>本体!AO193</f>
        <v>0</v>
      </c>
      <c r="AN194" s="17">
        <f>本体!AP193</f>
        <v>0</v>
      </c>
      <c r="AO194" s="17">
        <f>本体!AQ193</f>
        <v>0</v>
      </c>
      <c r="AP194" s="17">
        <f>本体!AR193</f>
        <v>0</v>
      </c>
      <c r="AQ194" s="17">
        <f>本体!AS193</f>
        <v>0</v>
      </c>
      <c r="AR194" s="17">
        <f>本体!AT193</f>
        <v>0</v>
      </c>
      <c r="AS194" s="17">
        <f>本体!AU193</f>
        <v>0</v>
      </c>
      <c r="AT194" s="17">
        <f>本体!AV193</f>
        <v>0</v>
      </c>
      <c r="AU194" s="17">
        <f>本体!AW193</f>
        <v>0</v>
      </c>
      <c r="AV194" s="17">
        <f>本体!AX193</f>
        <v>0</v>
      </c>
      <c r="AW194" s="17">
        <f>本体!AY193</f>
        <v>0</v>
      </c>
      <c r="AX194" s="17">
        <f>本体!AZ193</f>
        <v>0</v>
      </c>
      <c r="AY194" s="17">
        <f>本体!BA193</f>
        <v>0</v>
      </c>
      <c r="AZ194" s="17">
        <f>本体!BB193</f>
        <v>0</v>
      </c>
      <c r="BA194" s="17">
        <f>本体!BC193</f>
        <v>0</v>
      </c>
      <c r="BB194" s="17">
        <f>本体!BD193</f>
        <v>0</v>
      </c>
      <c r="BC194" s="17">
        <f>本体!BE193</f>
        <v>0</v>
      </c>
      <c r="BD194" s="17">
        <f>本体!BF193</f>
        <v>0</v>
      </c>
      <c r="BE194" s="17">
        <f>本体!BG193</f>
        <v>0</v>
      </c>
      <c r="BF194" s="17">
        <f>本体!BH193</f>
        <v>0</v>
      </c>
      <c r="BG194" s="17">
        <f>本体!BI193</f>
        <v>0</v>
      </c>
      <c r="BH194" s="17">
        <f>本体!BJ193</f>
        <v>0</v>
      </c>
      <c r="BI194" s="17">
        <f>本体!BK193</f>
        <v>0</v>
      </c>
      <c r="BJ194" s="17">
        <f>本体!BL193</f>
        <v>0</v>
      </c>
      <c r="BK194" s="17">
        <f>本体!BM193</f>
        <v>0</v>
      </c>
      <c r="BL194" s="17">
        <f>本体!BN193</f>
        <v>0</v>
      </c>
      <c r="BM194" s="17">
        <f>本体!CE193</f>
        <v>0</v>
      </c>
      <c r="BN194" s="17">
        <f>本体!CB193</f>
        <v>0</v>
      </c>
      <c r="BO194" s="17">
        <f>本体!CC193</f>
        <v>0</v>
      </c>
      <c r="BP194" s="17">
        <f>本体!CD193</f>
        <v>0</v>
      </c>
      <c r="BQ194" s="17">
        <f>本体!BT193</f>
        <v>0</v>
      </c>
      <c r="BR194" s="17">
        <f>本体!BU193</f>
        <v>0</v>
      </c>
      <c r="BS194" s="17">
        <f>本体!BV193</f>
        <v>0</v>
      </c>
      <c r="BT194" s="17">
        <f>本体!BW193</f>
        <v>0</v>
      </c>
      <c r="BU194" s="17">
        <f>本体!BZ193</f>
        <v>0</v>
      </c>
      <c r="BV194" s="17">
        <f>本体!BS193</f>
        <v>0</v>
      </c>
      <c r="BW194" s="17">
        <f>本体!BO193</f>
        <v>0</v>
      </c>
      <c r="BX194" s="17">
        <f>本体!BP193</f>
        <v>0</v>
      </c>
      <c r="BY194" s="17">
        <f>本体!BQ193</f>
        <v>0</v>
      </c>
      <c r="BZ194" s="17">
        <f>本体!BX193</f>
        <v>0</v>
      </c>
      <c r="CA194" s="17">
        <f>本体!BY193</f>
        <v>0</v>
      </c>
      <c r="CB194" s="17">
        <f>本体!BR193</f>
        <v>0</v>
      </c>
      <c r="CC194" s="17">
        <f>本体!CA193</f>
        <v>0</v>
      </c>
      <c r="CD194" s="17">
        <f>本体!CG193</f>
        <v>0</v>
      </c>
      <c r="CE194" s="17">
        <f>本体!CH193</f>
        <v>0</v>
      </c>
      <c r="CF194" s="30">
        <f>本体!CI193</f>
        <v>0</v>
      </c>
    </row>
    <row r="195" spans="2:84">
      <c r="B195" s="29">
        <f>本体!C194</f>
        <v>0</v>
      </c>
      <c r="C195" s="17">
        <f>本体!D194</f>
        <v>0</v>
      </c>
      <c r="D195" s="17">
        <f>本体!E194</f>
        <v>0</v>
      </c>
      <c r="E195" s="17">
        <f>本体!G194</f>
        <v>0</v>
      </c>
      <c r="F195" s="17">
        <f>本体!H194</f>
        <v>0</v>
      </c>
      <c r="G195" s="17">
        <f>本体!I194</f>
        <v>0</v>
      </c>
      <c r="H195" s="17">
        <f>本体!J194</f>
        <v>0</v>
      </c>
      <c r="I195" s="17">
        <f>本体!K194</f>
        <v>0</v>
      </c>
      <c r="J195" s="17">
        <f>本体!L194</f>
        <v>0</v>
      </c>
      <c r="K195" s="17">
        <f>本体!M194</f>
        <v>0</v>
      </c>
      <c r="L195" s="17">
        <f>本体!N194</f>
        <v>0</v>
      </c>
      <c r="M195" s="17">
        <f>本体!O194</f>
        <v>0</v>
      </c>
      <c r="N195" s="17">
        <f>本体!P194</f>
        <v>0</v>
      </c>
      <c r="O195" s="17">
        <f>本体!Q194</f>
        <v>0</v>
      </c>
      <c r="P195" s="17">
        <f>本体!R194</f>
        <v>0</v>
      </c>
      <c r="Q195" s="17">
        <f>本体!S194</f>
        <v>0</v>
      </c>
      <c r="R195" s="17">
        <f>本体!T194</f>
        <v>0</v>
      </c>
      <c r="S195" s="17">
        <f>本体!U194</f>
        <v>0</v>
      </c>
      <c r="T195" s="17">
        <f>本体!V194</f>
        <v>0</v>
      </c>
      <c r="U195" s="17">
        <f>本体!W194</f>
        <v>0</v>
      </c>
      <c r="V195" s="17">
        <f>本体!X194</f>
        <v>0</v>
      </c>
      <c r="W195" s="17">
        <f>本体!Y194</f>
        <v>0</v>
      </c>
      <c r="X195" s="17">
        <f>本体!Z194</f>
        <v>0</v>
      </c>
      <c r="Y195" s="17">
        <f>本体!AA194</f>
        <v>0</v>
      </c>
      <c r="Z195" s="17">
        <f>本体!AB194</f>
        <v>0</v>
      </c>
      <c r="AA195" s="17">
        <f>本体!AC194</f>
        <v>0</v>
      </c>
      <c r="AB195" s="17">
        <f>本体!AD194</f>
        <v>0</v>
      </c>
      <c r="AC195" s="17">
        <f>本体!AE194</f>
        <v>0</v>
      </c>
      <c r="AD195" s="17">
        <f>本体!AF194</f>
        <v>0</v>
      </c>
      <c r="AE195" s="17">
        <f>本体!AG194</f>
        <v>0</v>
      </c>
      <c r="AF195" s="17">
        <f>本体!AH194</f>
        <v>0</v>
      </c>
      <c r="AG195" s="17">
        <f>本体!AI194</f>
        <v>0</v>
      </c>
      <c r="AH195" s="17">
        <f>本体!AJ194</f>
        <v>0</v>
      </c>
      <c r="AI195" s="17">
        <f>本体!AK194</f>
        <v>0</v>
      </c>
      <c r="AJ195" s="17">
        <f>本体!AL194</f>
        <v>0</v>
      </c>
      <c r="AK195" s="17">
        <f>本体!AM194</f>
        <v>0</v>
      </c>
      <c r="AL195" s="17">
        <f>本体!AN194</f>
        <v>0</v>
      </c>
      <c r="AM195" s="17">
        <f>本体!AO194</f>
        <v>0</v>
      </c>
      <c r="AN195" s="17">
        <f>本体!AP194</f>
        <v>0</v>
      </c>
      <c r="AO195" s="17">
        <f>本体!AQ194</f>
        <v>0</v>
      </c>
      <c r="AP195" s="17">
        <f>本体!AR194</f>
        <v>0</v>
      </c>
      <c r="AQ195" s="17">
        <f>本体!AS194</f>
        <v>0</v>
      </c>
      <c r="AR195" s="17">
        <f>本体!AT194</f>
        <v>0</v>
      </c>
      <c r="AS195" s="17">
        <f>本体!AU194</f>
        <v>0</v>
      </c>
      <c r="AT195" s="17">
        <f>本体!AV194</f>
        <v>0</v>
      </c>
      <c r="AU195" s="17">
        <f>本体!AW194</f>
        <v>0</v>
      </c>
      <c r="AV195" s="17">
        <f>本体!AX194</f>
        <v>0</v>
      </c>
      <c r="AW195" s="17">
        <f>本体!AY194</f>
        <v>0</v>
      </c>
      <c r="AX195" s="17">
        <f>本体!AZ194</f>
        <v>0</v>
      </c>
      <c r="AY195" s="17">
        <f>本体!BA194</f>
        <v>0</v>
      </c>
      <c r="AZ195" s="17">
        <f>本体!BB194</f>
        <v>0</v>
      </c>
      <c r="BA195" s="17">
        <f>本体!BC194</f>
        <v>0</v>
      </c>
      <c r="BB195" s="17">
        <f>本体!BD194</f>
        <v>0</v>
      </c>
      <c r="BC195" s="17">
        <f>本体!BE194</f>
        <v>0</v>
      </c>
      <c r="BD195" s="17">
        <f>本体!BF194</f>
        <v>0</v>
      </c>
      <c r="BE195" s="17">
        <f>本体!BG194</f>
        <v>0</v>
      </c>
      <c r="BF195" s="17">
        <f>本体!BH194</f>
        <v>0</v>
      </c>
      <c r="BG195" s="17">
        <f>本体!BI194</f>
        <v>0</v>
      </c>
      <c r="BH195" s="17">
        <f>本体!BJ194</f>
        <v>0</v>
      </c>
      <c r="BI195" s="17">
        <f>本体!BK194</f>
        <v>0</v>
      </c>
      <c r="BJ195" s="17">
        <f>本体!BL194</f>
        <v>0</v>
      </c>
      <c r="BK195" s="17">
        <f>本体!BM194</f>
        <v>0</v>
      </c>
      <c r="BL195" s="17">
        <f>本体!BN194</f>
        <v>0</v>
      </c>
      <c r="BM195" s="17">
        <f>本体!CE194</f>
        <v>0</v>
      </c>
      <c r="BN195" s="17">
        <f>本体!CB194</f>
        <v>0</v>
      </c>
      <c r="BO195" s="17">
        <f>本体!CC194</f>
        <v>0</v>
      </c>
      <c r="BP195" s="17">
        <f>本体!CD194</f>
        <v>0</v>
      </c>
      <c r="BQ195" s="17">
        <f>本体!BT194</f>
        <v>0</v>
      </c>
      <c r="BR195" s="17">
        <f>本体!BU194</f>
        <v>0</v>
      </c>
      <c r="BS195" s="17">
        <f>本体!BV194</f>
        <v>0</v>
      </c>
      <c r="BT195" s="17">
        <f>本体!BW194</f>
        <v>0</v>
      </c>
      <c r="BU195" s="17">
        <f>本体!BZ194</f>
        <v>0</v>
      </c>
      <c r="BV195" s="17">
        <f>本体!BS194</f>
        <v>0</v>
      </c>
      <c r="BW195" s="17">
        <f>本体!BO194</f>
        <v>0</v>
      </c>
      <c r="BX195" s="17">
        <f>本体!BP194</f>
        <v>0</v>
      </c>
      <c r="BY195" s="17">
        <f>本体!BQ194</f>
        <v>0</v>
      </c>
      <c r="BZ195" s="17">
        <f>本体!BX194</f>
        <v>0</v>
      </c>
      <c r="CA195" s="17">
        <f>本体!BY194</f>
        <v>0</v>
      </c>
      <c r="CB195" s="17">
        <f>本体!BR194</f>
        <v>0</v>
      </c>
      <c r="CC195" s="17">
        <f>本体!CA194</f>
        <v>0</v>
      </c>
      <c r="CD195" s="17">
        <f>本体!CG194</f>
        <v>0</v>
      </c>
      <c r="CE195" s="17">
        <f>本体!CH194</f>
        <v>0</v>
      </c>
      <c r="CF195" s="30">
        <f>本体!CI194</f>
        <v>0</v>
      </c>
    </row>
    <row r="196" spans="2:84">
      <c r="B196" s="29">
        <f>本体!C195</f>
        <v>0</v>
      </c>
      <c r="C196" s="17">
        <f>本体!D195</f>
        <v>0</v>
      </c>
      <c r="D196" s="17">
        <f>本体!E195</f>
        <v>0</v>
      </c>
      <c r="E196" s="17">
        <f>本体!G195</f>
        <v>0</v>
      </c>
      <c r="F196" s="17">
        <f>本体!H195</f>
        <v>0</v>
      </c>
      <c r="G196" s="17">
        <f>本体!I195</f>
        <v>0</v>
      </c>
      <c r="H196" s="17">
        <f>本体!J195</f>
        <v>0</v>
      </c>
      <c r="I196" s="17">
        <f>本体!K195</f>
        <v>0</v>
      </c>
      <c r="J196" s="17">
        <f>本体!L195</f>
        <v>0</v>
      </c>
      <c r="K196" s="17">
        <f>本体!M195</f>
        <v>0</v>
      </c>
      <c r="L196" s="17">
        <f>本体!N195</f>
        <v>0</v>
      </c>
      <c r="M196" s="17">
        <f>本体!O195</f>
        <v>0</v>
      </c>
      <c r="N196" s="17">
        <f>本体!P195</f>
        <v>0</v>
      </c>
      <c r="O196" s="17">
        <f>本体!Q195</f>
        <v>0</v>
      </c>
      <c r="P196" s="17">
        <f>本体!R195</f>
        <v>0</v>
      </c>
      <c r="Q196" s="17">
        <f>本体!S195</f>
        <v>0</v>
      </c>
      <c r="R196" s="17">
        <f>本体!T195</f>
        <v>0</v>
      </c>
      <c r="S196" s="17">
        <f>本体!U195</f>
        <v>0</v>
      </c>
      <c r="T196" s="17">
        <f>本体!V195</f>
        <v>0</v>
      </c>
      <c r="U196" s="17">
        <f>本体!W195</f>
        <v>0</v>
      </c>
      <c r="V196" s="17">
        <f>本体!X195</f>
        <v>0</v>
      </c>
      <c r="W196" s="17">
        <f>本体!Y195</f>
        <v>0</v>
      </c>
      <c r="X196" s="17">
        <f>本体!Z195</f>
        <v>0</v>
      </c>
      <c r="Y196" s="17">
        <f>本体!AA195</f>
        <v>0</v>
      </c>
      <c r="Z196" s="17">
        <f>本体!AB195</f>
        <v>0</v>
      </c>
      <c r="AA196" s="17">
        <f>本体!AC195</f>
        <v>0</v>
      </c>
      <c r="AB196" s="17">
        <f>本体!AD195</f>
        <v>0</v>
      </c>
      <c r="AC196" s="17">
        <f>本体!AE195</f>
        <v>0</v>
      </c>
      <c r="AD196" s="17">
        <f>本体!AF195</f>
        <v>0</v>
      </c>
      <c r="AE196" s="17">
        <f>本体!AG195</f>
        <v>0</v>
      </c>
      <c r="AF196" s="17">
        <f>本体!AH195</f>
        <v>0</v>
      </c>
      <c r="AG196" s="17">
        <f>本体!AI195</f>
        <v>0</v>
      </c>
      <c r="AH196" s="17">
        <f>本体!AJ195</f>
        <v>0</v>
      </c>
      <c r="AI196" s="17">
        <f>本体!AK195</f>
        <v>0</v>
      </c>
      <c r="AJ196" s="17">
        <f>本体!AL195</f>
        <v>0</v>
      </c>
      <c r="AK196" s="17">
        <f>本体!AM195</f>
        <v>0</v>
      </c>
      <c r="AL196" s="17">
        <f>本体!AN195</f>
        <v>0</v>
      </c>
      <c r="AM196" s="17">
        <f>本体!AO195</f>
        <v>0</v>
      </c>
      <c r="AN196" s="17">
        <f>本体!AP195</f>
        <v>0</v>
      </c>
      <c r="AO196" s="17">
        <f>本体!AQ195</f>
        <v>0</v>
      </c>
      <c r="AP196" s="17">
        <f>本体!AR195</f>
        <v>0</v>
      </c>
      <c r="AQ196" s="17">
        <f>本体!AS195</f>
        <v>0</v>
      </c>
      <c r="AR196" s="17">
        <f>本体!AT195</f>
        <v>0</v>
      </c>
      <c r="AS196" s="17">
        <f>本体!AU195</f>
        <v>0</v>
      </c>
      <c r="AT196" s="17">
        <f>本体!AV195</f>
        <v>0</v>
      </c>
      <c r="AU196" s="17">
        <f>本体!AW195</f>
        <v>0</v>
      </c>
      <c r="AV196" s="17">
        <f>本体!AX195</f>
        <v>0</v>
      </c>
      <c r="AW196" s="17">
        <f>本体!AY195</f>
        <v>0</v>
      </c>
      <c r="AX196" s="17">
        <f>本体!AZ195</f>
        <v>0</v>
      </c>
      <c r="AY196" s="17">
        <f>本体!BA195</f>
        <v>0</v>
      </c>
      <c r="AZ196" s="17">
        <f>本体!BB195</f>
        <v>0</v>
      </c>
      <c r="BA196" s="17">
        <f>本体!BC195</f>
        <v>0</v>
      </c>
      <c r="BB196" s="17">
        <f>本体!BD195</f>
        <v>0</v>
      </c>
      <c r="BC196" s="17">
        <f>本体!BE195</f>
        <v>0</v>
      </c>
      <c r="BD196" s="17">
        <f>本体!BF195</f>
        <v>0</v>
      </c>
      <c r="BE196" s="17">
        <f>本体!BG195</f>
        <v>0</v>
      </c>
      <c r="BF196" s="17">
        <f>本体!BH195</f>
        <v>0</v>
      </c>
      <c r="BG196" s="17">
        <f>本体!BI195</f>
        <v>0</v>
      </c>
      <c r="BH196" s="17">
        <f>本体!BJ195</f>
        <v>0</v>
      </c>
      <c r="BI196" s="17">
        <f>本体!BK195</f>
        <v>0</v>
      </c>
      <c r="BJ196" s="17">
        <f>本体!BL195</f>
        <v>0</v>
      </c>
      <c r="BK196" s="17">
        <f>本体!BM195</f>
        <v>0</v>
      </c>
      <c r="BL196" s="17">
        <f>本体!BN195</f>
        <v>0</v>
      </c>
      <c r="BM196" s="17">
        <f>本体!CE195</f>
        <v>0</v>
      </c>
      <c r="BN196" s="17">
        <f>本体!CB195</f>
        <v>0</v>
      </c>
      <c r="BO196" s="17">
        <f>本体!CC195</f>
        <v>0</v>
      </c>
      <c r="BP196" s="17">
        <f>本体!CD195</f>
        <v>0</v>
      </c>
      <c r="BQ196" s="17">
        <f>本体!BT195</f>
        <v>0</v>
      </c>
      <c r="BR196" s="17">
        <f>本体!BU195</f>
        <v>0</v>
      </c>
      <c r="BS196" s="17">
        <f>本体!BV195</f>
        <v>0</v>
      </c>
      <c r="BT196" s="17">
        <f>本体!BW195</f>
        <v>0</v>
      </c>
      <c r="BU196" s="17">
        <f>本体!BZ195</f>
        <v>0</v>
      </c>
      <c r="BV196" s="17">
        <f>本体!BS195</f>
        <v>0</v>
      </c>
      <c r="BW196" s="17">
        <f>本体!BO195</f>
        <v>0</v>
      </c>
      <c r="BX196" s="17">
        <f>本体!BP195</f>
        <v>0</v>
      </c>
      <c r="BY196" s="17">
        <f>本体!BQ195</f>
        <v>0</v>
      </c>
      <c r="BZ196" s="17">
        <f>本体!BX195</f>
        <v>0</v>
      </c>
      <c r="CA196" s="17">
        <f>本体!BY195</f>
        <v>0</v>
      </c>
      <c r="CB196" s="17">
        <f>本体!BR195</f>
        <v>0</v>
      </c>
      <c r="CC196" s="17">
        <f>本体!CA195</f>
        <v>0</v>
      </c>
      <c r="CD196" s="17">
        <f>本体!CG195</f>
        <v>0</v>
      </c>
      <c r="CE196" s="17">
        <f>本体!CH195</f>
        <v>0</v>
      </c>
      <c r="CF196" s="30">
        <f>本体!CI195</f>
        <v>0</v>
      </c>
    </row>
    <row r="197" spans="2:84">
      <c r="B197" s="29">
        <f>本体!C196</f>
        <v>0</v>
      </c>
      <c r="C197" s="17">
        <f>本体!D196</f>
        <v>0</v>
      </c>
      <c r="D197" s="17">
        <f>本体!E196</f>
        <v>0</v>
      </c>
      <c r="E197" s="17">
        <f>本体!G196</f>
        <v>0</v>
      </c>
      <c r="F197" s="17">
        <f>本体!H196</f>
        <v>0</v>
      </c>
      <c r="G197" s="17">
        <f>本体!I196</f>
        <v>0</v>
      </c>
      <c r="H197" s="17">
        <f>本体!J196</f>
        <v>0</v>
      </c>
      <c r="I197" s="17">
        <f>本体!K196</f>
        <v>0</v>
      </c>
      <c r="J197" s="17">
        <f>本体!L196</f>
        <v>0</v>
      </c>
      <c r="K197" s="17">
        <f>本体!M196</f>
        <v>0</v>
      </c>
      <c r="L197" s="17">
        <f>本体!N196</f>
        <v>0</v>
      </c>
      <c r="M197" s="17">
        <f>本体!O196</f>
        <v>0</v>
      </c>
      <c r="N197" s="17">
        <f>本体!P196</f>
        <v>0</v>
      </c>
      <c r="O197" s="17">
        <f>本体!Q196</f>
        <v>0</v>
      </c>
      <c r="P197" s="17">
        <f>本体!R196</f>
        <v>0</v>
      </c>
      <c r="Q197" s="17">
        <f>本体!S196</f>
        <v>0</v>
      </c>
      <c r="R197" s="17">
        <f>本体!T196</f>
        <v>0</v>
      </c>
      <c r="S197" s="17">
        <f>本体!U196</f>
        <v>0</v>
      </c>
      <c r="T197" s="17">
        <f>本体!V196</f>
        <v>0</v>
      </c>
      <c r="U197" s="17">
        <f>本体!W196</f>
        <v>0</v>
      </c>
      <c r="V197" s="17">
        <f>本体!X196</f>
        <v>0</v>
      </c>
      <c r="W197" s="17">
        <f>本体!Y196</f>
        <v>0</v>
      </c>
      <c r="X197" s="17">
        <f>本体!Z196</f>
        <v>0</v>
      </c>
      <c r="Y197" s="17">
        <f>本体!AA196</f>
        <v>0</v>
      </c>
      <c r="Z197" s="17">
        <f>本体!AB196</f>
        <v>0</v>
      </c>
      <c r="AA197" s="17">
        <f>本体!AC196</f>
        <v>0</v>
      </c>
      <c r="AB197" s="17">
        <f>本体!AD196</f>
        <v>0</v>
      </c>
      <c r="AC197" s="17">
        <f>本体!AE196</f>
        <v>0</v>
      </c>
      <c r="AD197" s="17">
        <f>本体!AF196</f>
        <v>0</v>
      </c>
      <c r="AE197" s="17">
        <f>本体!AG196</f>
        <v>0</v>
      </c>
      <c r="AF197" s="17">
        <f>本体!AH196</f>
        <v>0</v>
      </c>
      <c r="AG197" s="17">
        <f>本体!AI196</f>
        <v>0</v>
      </c>
      <c r="AH197" s="17">
        <f>本体!AJ196</f>
        <v>0</v>
      </c>
      <c r="AI197" s="17">
        <f>本体!AK196</f>
        <v>0</v>
      </c>
      <c r="AJ197" s="17">
        <f>本体!AL196</f>
        <v>0</v>
      </c>
      <c r="AK197" s="17">
        <f>本体!AM196</f>
        <v>0</v>
      </c>
      <c r="AL197" s="17">
        <f>本体!AN196</f>
        <v>0</v>
      </c>
      <c r="AM197" s="17">
        <f>本体!AO196</f>
        <v>0</v>
      </c>
      <c r="AN197" s="17">
        <f>本体!AP196</f>
        <v>0</v>
      </c>
      <c r="AO197" s="17">
        <f>本体!AQ196</f>
        <v>0</v>
      </c>
      <c r="AP197" s="17">
        <f>本体!AR196</f>
        <v>0</v>
      </c>
      <c r="AQ197" s="17">
        <f>本体!AS196</f>
        <v>0</v>
      </c>
      <c r="AR197" s="17">
        <f>本体!AT196</f>
        <v>0</v>
      </c>
      <c r="AS197" s="17">
        <f>本体!AU196</f>
        <v>0</v>
      </c>
      <c r="AT197" s="17">
        <f>本体!AV196</f>
        <v>0</v>
      </c>
      <c r="AU197" s="17">
        <f>本体!AW196</f>
        <v>0</v>
      </c>
      <c r="AV197" s="17">
        <f>本体!AX196</f>
        <v>0</v>
      </c>
      <c r="AW197" s="17">
        <f>本体!AY196</f>
        <v>0</v>
      </c>
      <c r="AX197" s="17">
        <f>本体!AZ196</f>
        <v>0</v>
      </c>
      <c r="AY197" s="17">
        <f>本体!BA196</f>
        <v>0</v>
      </c>
      <c r="AZ197" s="17">
        <f>本体!BB196</f>
        <v>0</v>
      </c>
      <c r="BA197" s="17">
        <f>本体!BC196</f>
        <v>0</v>
      </c>
      <c r="BB197" s="17">
        <f>本体!BD196</f>
        <v>0</v>
      </c>
      <c r="BC197" s="17">
        <f>本体!BE196</f>
        <v>0</v>
      </c>
      <c r="BD197" s="17">
        <f>本体!BF196</f>
        <v>0</v>
      </c>
      <c r="BE197" s="17">
        <f>本体!BG196</f>
        <v>0</v>
      </c>
      <c r="BF197" s="17">
        <f>本体!BH196</f>
        <v>0</v>
      </c>
      <c r="BG197" s="17">
        <f>本体!BI196</f>
        <v>0</v>
      </c>
      <c r="BH197" s="17">
        <f>本体!BJ196</f>
        <v>0</v>
      </c>
      <c r="BI197" s="17">
        <f>本体!BK196</f>
        <v>0</v>
      </c>
      <c r="BJ197" s="17">
        <f>本体!BL196</f>
        <v>0</v>
      </c>
      <c r="BK197" s="17">
        <f>本体!BM196</f>
        <v>0</v>
      </c>
      <c r="BL197" s="17">
        <f>本体!BN196</f>
        <v>0</v>
      </c>
      <c r="BM197" s="17">
        <f>本体!CE196</f>
        <v>0</v>
      </c>
      <c r="BN197" s="17">
        <f>本体!CB196</f>
        <v>0</v>
      </c>
      <c r="BO197" s="17">
        <f>本体!CC196</f>
        <v>0</v>
      </c>
      <c r="BP197" s="17">
        <f>本体!CD196</f>
        <v>0</v>
      </c>
      <c r="BQ197" s="17">
        <f>本体!BT196</f>
        <v>0</v>
      </c>
      <c r="BR197" s="17">
        <f>本体!BU196</f>
        <v>0</v>
      </c>
      <c r="BS197" s="17">
        <f>本体!BV196</f>
        <v>0</v>
      </c>
      <c r="BT197" s="17">
        <f>本体!BW196</f>
        <v>0</v>
      </c>
      <c r="BU197" s="17">
        <f>本体!BZ196</f>
        <v>0</v>
      </c>
      <c r="BV197" s="17">
        <f>本体!BS196</f>
        <v>0</v>
      </c>
      <c r="BW197" s="17">
        <f>本体!BO196</f>
        <v>0</v>
      </c>
      <c r="BX197" s="17">
        <f>本体!BP196</f>
        <v>0</v>
      </c>
      <c r="BY197" s="17">
        <f>本体!BQ196</f>
        <v>0</v>
      </c>
      <c r="BZ197" s="17">
        <f>本体!BX196</f>
        <v>0</v>
      </c>
      <c r="CA197" s="17">
        <f>本体!BY196</f>
        <v>0</v>
      </c>
      <c r="CB197" s="17">
        <f>本体!BR196</f>
        <v>0</v>
      </c>
      <c r="CC197" s="17">
        <f>本体!CA196</f>
        <v>0</v>
      </c>
      <c r="CD197" s="17">
        <f>本体!CG196</f>
        <v>0</v>
      </c>
      <c r="CE197" s="17">
        <f>本体!CH196</f>
        <v>0</v>
      </c>
      <c r="CF197" s="30">
        <f>本体!CI196</f>
        <v>0</v>
      </c>
    </row>
    <row r="198" spans="2:84">
      <c r="B198" s="29">
        <f>本体!C197</f>
        <v>0</v>
      </c>
      <c r="C198" s="17">
        <f>本体!D197</f>
        <v>0</v>
      </c>
      <c r="D198" s="17">
        <f>本体!E197</f>
        <v>0</v>
      </c>
      <c r="E198" s="17">
        <f>本体!G197</f>
        <v>0</v>
      </c>
      <c r="F198" s="17">
        <f>本体!H197</f>
        <v>0</v>
      </c>
      <c r="G198" s="17">
        <f>本体!I197</f>
        <v>0</v>
      </c>
      <c r="H198" s="17">
        <f>本体!J197</f>
        <v>0</v>
      </c>
      <c r="I198" s="17">
        <f>本体!K197</f>
        <v>0</v>
      </c>
      <c r="J198" s="17">
        <f>本体!L197</f>
        <v>0</v>
      </c>
      <c r="K198" s="17">
        <f>本体!M197</f>
        <v>0</v>
      </c>
      <c r="L198" s="17">
        <f>本体!N197</f>
        <v>0</v>
      </c>
      <c r="M198" s="17">
        <f>本体!O197</f>
        <v>0</v>
      </c>
      <c r="N198" s="17">
        <f>本体!P197</f>
        <v>0</v>
      </c>
      <c r="O198" s="17">
        <f>本体!Q197</f>
        <v>0</v>
      </c>
      <c r="P198" s="17">
        <f>本体!R197</f>
        <v>0</v>
      </c>
      <c r="Q198" s="17">
        <f>本体!S197</f>
        <v>0</v>
      </c>
      <c r="R198" s="17">
        <f>本体!T197</f>
        <v>0</v>
      </c>
      <c r="S198" s="17">
        <f>本体!U197</f>
        <v>0</v>
      </c>
      <c r="T198" s="17">
        <f>本体!V197</f>
        <v>0</v>
      </c>
      <c r="U198" s="17">
        <f>本体!W197</f>
        <v>0</v>
      </c>
      <c r="V198" s="17">
        <f>本体!X197</f>
        <v>0</v>
      </c>
      <c r="W198" s="17">
        <f>本体!Y197</f>
        <v>0</v>
      </c>
      <c r="X198" s="17">
        <f>本体!Z197</f>
        <v>0</v>
      </c>
      <c r="Y198" s="17">
        <f>本体!AA197</f>
        <v>0</v>
      </c>
      <c r="Z198" s="17">
        <f>本体!AB197</f>
        <v>0</v>
      </c>
      <c r="AA198" s="17">
        <f>本体!AC197</f>
        <v>0</v>
      </c>
      <c r="AB198" s="17">
        <f>本体!AD197</f>
        <v>0</v>
      </c>
      <c r="AC198" s="17">
        <f>本体!AE197</f>
        <v>0</v>
      </c>
      <c r="AD198" s="17">
        <f>本体!AF197</f>
        <v>0</v>
      </c>
      <c r="AE198" s="17">
        <f>本体!AG197</f>
        <v>0</v>
      </c>
      <c r="AF198" s="17">
        <f>本体!AH197</f>
        <v>0</v>
      </c>
      <c r="AG198" s="17">
        <f>本体!AI197</f>
        <v>0</v>
      </c>
      <c r="AH198" s="17">
        <f>本体!AJ197</f>
        <v>0</v>
      </c>
      <c r="AI198" s="17">
        <f>本体!AK197</f>
        <v>0</v>
      </c>
      <c r="AJ198" s="17">
        <f>本体!AL197</f>
        <v>0</v>
      </c>
      <c r="AK198" s="17">
        <f>本体!AM197</f>
        <v>0</v>
      </c>
      <c r="AL198" s="17">
        <f>本体!AN197</f>
        <v>0</v>
      </c>
      <c r="AM198" s="17">
        <f>本体!AO197</f>
        <v>0</v>
      </c>
      <c r="AN198" s="17">
        <f>本体!AP197</f>
        <v>0</v>
      </c>
      <c r="AO198" s="17">
        <f>本体!AQ197</f>
        <v>0</v>
      </c>
      <c r="AP198" s="17">
        <f>本体!AR197</f>
        <v>0</v>
      </c>
      <c r="AQ198" s="17">
        <f>本体!AS197</f>
        <v>0</v>
      </c>
      <c r="AR198" s="17">
        <f>本体!AT197</f>
        <v>0</v>
      </c>
      <c r="AS198" s="17">
        <f>本体!AU197</f>
        <v>0</v>
      </c>
      <c r="AT198" s="17">
        <f>本体!AV197</f>
        <v>0</v>
      </c>
      <c r="AU198" s="17">
        <f>本体!AW197</f>
        <v>0</v>
      </c>
      <c r="AV198" s="17">
        <f>本体!AX197</f>
        <v>0</v>
      </c>
      <c r="AW198" s="17">
        <f>本体!AY197</f>
        <v>0</v>
      </c>
      <c r="AX198" s="17">
        <f>本体!AZ197</f>
        <v>0</v>
      </c>
      <c r="AY198" s="17">
        <f>本体!BA197</f>
        <v>0</v>
      </c>
      <c r="AZ198" s="17">
        <f>本体!BB197</f>
        <v>0</v>
      </c>
      <c r="BA198" s="17">
        <f>本体!BC197</f>
        <v>0</v>
      </c>
      <c r="BB198" s="17">
        <f>本体!BD197</f>
        <v>0</v>
      </c>
      <c r="BC198" s="17">
        <f>本体!BE197</f>
        <v>0</v>
      </c>
      <c r="BD198" s="17">
        <f>本体!BF197</f>
        <v>0</v>
      </c>
      <c r="BE198" s="17">
        <f>本体!BG197</f>
        <v>0</v>
      </c>
      <c r="BF198" s="17">
        <f>本体!BH197</f>
        <v>0</v>
      </c>
      <c r="BG198" s="17">
        <f>本体!BI197</f>
        <v>0</v>
      </c>
      <c r="BH198" s="17">
        <f>本体!BJ197</f>
        <v>0</v>
      </c>
      <c r="BI198" s="17">
        <f>本体!BK197</f>
        <v>0</v>
      </c>
      <c r="BJ198" s="17">
        <f>本体!BL197</f>
        <v>0</v>
      </c>
      <c r="BK198" s="17">
        <f>本体!BM197</f>
        <v>0</v>
      </c>
      <c r="BL198" s="17">
        <f>本体!BN197</f>
        <v>0</v>
      </c>
      <c r="BM198" s="17">
        <f>本体!CE197</f>
        <v>0</v>
      </c>
      <c r="BN198" s="17">
        <f>本体!CB197</f>
        <v>0</v>
      </c>
      <c r="BO198" s="17">
        <f>本体!CC197</f>
        <v>0</v>
      </c>
      <c r="BP198" s="17">
        <f>本体!CD197</f>
        <v>0</v>
      </c>
      <c r="BQ198" s="17">
        <f>本体!BT197</f>
        <v>0</v>
      </c>
      <c r="BR198" s="17">
        <f>本体!BU197</f>
        <v>0</v>
      </c>
      <c r="BS198" s="17">
        <f>本体!BV197</f>
        <v>0</v>
      </c>
      <c r="BT198" s="17">
        <f>本体!BW197</f>
        <v>0</v>
      </c>
      <c r="BU198" s="17">
        <f>本体!BZ197</f>
        <v>0</v>
      </c>
      <c r="BV198" s="17">
        <f>本体!BS197</f>
        <v>0</v>
      </c>
      <c r="BW198" s="17">
        <f>本体!BO197</f>
        <v>0</v>
      </c>
      <c r="BX198" s="17">
        <f>本体!BP197</f>
        <v>0</v>
      </c>
      <c r="BY198" s="17">
        <f>本体!BQ197</f>
        <v>0</v>
      </c>
      <c r="BZ198" s="17">
        <f>本体!BX197</f>
        <v>0</v>
      </c>
      <c r="CA198" s="17">
        <f>本体!BY197</f>
        <v>0</v>
      </c>
      <c r="CB198" s="17">
        <f>本体!BR197</f>
        <v>0</v>
      </c>
      <c r="CC198" s="17">
        <f>本体!CA197</f>
        <v>0</v>
      </c>
      <c r="CD198" s="17">
        <f>本体!CG197</f>
        <v>0</v>
      </c>
      <c r="CE198" s="17">
        <f>本体!CH197</f>
        <v>0</v>
      </c>
      <c r="CF198" s="30">
        <f>本体!CI197</f>
        <v>0</v>
      </c>
    </row>
    <row r="199" spans="2:84">
      <c r="B199" s="29">
        <f>本体!C198</f>
        <v>0</v>
      </c>
      <c r="C199" s="17">
        <f>本体!D198</f>
        <v>0</v>
      </c>
      <c r="D199" s="17">
        <f>本体!E198</f>
        <v>0</v>
      </c>
      <c r="E199" s="17">
        <f>本体!G198</f>
        <v>0</v>
      </c>
      <c r="F199" s="17">
        <f>本体!H198</f>
        <v>0</v>
      </c>
      <c r="G199" s="17">
        <f>本体!I198</f>
        <v>0</v>
      </c>
      <c r="H199" s="17">
        <f>本体!J198</f>
        <v>0</v>
      </c>
      <c r="I199" s="17">
        <f>本体!K198</f>
        <v>0</v>
      </c>
      <c r="J199" s="17">
        <f>本体!L198</f>
        <v>0</v>
      </c>
      <c r="K199" s="17">
        <f>本体!M198</f>
        <v>0</v>
      </c>
      <c r="L199" s="17">
        <f>本体!N198</f>
        <v>0</v>
      </c>
      <c r="M199" s="17">
        <f>本体!O198</f>
        <v>0</v>
      </c>
      <c r="N199" s="17">
        <f>本体!P198</f>
        <v>0</v>
      </c>
      <c r="O199" s="17">
        <f>本体!Q198</f>
        <v>0</v>
      </c>
      <c r="P199" s="17">
        <f>本体!R198</f>
        <v>0</v>
      </c>
      <c r="Q199" s="17">
        <f>本体!S198</f>
        <v>0</v>
      </c>
      <c r="R199" s="17">
        <f>本体!T198</f>
        <v>0</v>
      </c>
      <c r="S199" s="17">
        <f>本体!U198</f>
        <v>0</v>
      </c>
      <c r="T199" s="17">
        <f>本体!V198</f>
        <v>0</v>
      </c>
      <c r="U199" s="17">
        <f>本体!W198</f>
        <v>0</v>
      </c>
      <c r="V199" s="17">
        <f>本体!X198</f>
        <v>0</v>
      </c>
      <c r="W199" s="17">
        <f>本体!Y198</f>
        <v>0</v>
      </c>
      <c r="X199" s="17">
        <f>本体!Z198</f>
        <v>0</v>
      </c>
      <c r="Y199" s="17">
        <f>本体!AA198</f>
        <v>0</v>
      </c>
      <c r="Z199" s="17">
        <f>本体!AB198</f>
        <v>0</v>
      </c>
      <c r="AA199" s="17">
        <f>本体!AC198</f>
        <v>0</v>
      </c>
      <c r="AB199" s="17">
        <f>本体!AD198</f>
        <v>0</v>
      </c>
      <c r="AC199" s="17">
        <f>本体!AE198</f>
        <v>0</v>
      </c>
      <c r="AD199" s="17">
        <f>本体!AF198</f>
        <v>0</v>
      </c>
      <c r="AE199" s="17">
        <f>本体!AG198</f>
        <v>0</v>
      </c>
      <c r="AF199" s="17">
        <f>本体!AH198</f>
        <v>0</v>
      </c>
      <c r="AG199" s="17">
        <f>本体!AI198</f>
        <v>0</v>
      </c>
      <c r="AH199" s="17">
        <f>本体!AJ198</f>
        <v>0</v>
      </c>
      <c r="AI199" s="17">
        <f>本体!AK198</f>
        <v>0</v>
      </c>
      <c r="AJ199" s="17">
        <f>本体!AL198</f>
        <v>0</v>
      </c>
      <c r="AK199" s="17">
        <f>本体!AM198</f>
        <v>0</v>
      </c>
      <c r="AL199" s="17">
        <f>本体!AN198</f>
        <v>0</v>
      </c>
      <c r="AM199" s="17">
        <f>本体!AO198</f>
        <v>0</v>
      </c>
      <c r="AN199" s="17">
        <f>本体!AP198</f>
        <v>0</v>
      </c>
      <c r="AO199" s="17">
        <f>本体!AQ198</f>
        <v>0</v>
      </c>
      <c r="AP199" s="17">
        <f>本体!AR198</f>
        <v>0</v>
      </c>
      <c r="AQ199" s="17">
        <f>本体!AS198</f>
        <v>0</v>
      </c>
      <c r="AR199" s="17">
        <f>本体!AT198</f>
        <v>0</v>
      </c>
      <c r="AS199" s="17">
        <f>本体!AU198</f>
        <v>0</v>
      </c>
      <c r="AT199" s="17">
        <f>本体!AV198</f>
        <v>0</v>
      </c>
      <c r="AU199" s="17">
        <f>本体!AW198</f>
        <v>0</v>
      </c>
      <c r="AV199" s="17">
        <f>本体!AX198</f>
        <v>0</v>
      </c>
      <c r="AW199" s="17">
        <f>本体!AY198</f>
        <v>0</v>
      </c>
      <c r="AX199" s="17">
        <f>本体!AZ198</f>
        <v>0</v>
      </c>
      <c r="AY199" s="17">
        <f>本体!BA198</f>
        <v>0</v>
      </c>
      <c r="AZ199" s="17">
        <f>本体!BB198</f>
        <v>0</v>
      </c>
      <c r="BA199" s="17">
        <f>本体!BC198</f>
        <v>0</v>
      </c>
      <c r="BB199" s="17">
        <f>本体!BD198</f>
        <v>0</v>
      </c>
      <c r="BC199" s="17">
        <f>本体!BE198</f>
        <v>0</v>
      </c>
      <c r="BD199" s="17">
        <f>本体!BF198</f>
        <v>0</v>
      </c>
      <c r="BE199" s="17">
        <f>本体!BG198</f>
        <v>0</v>
      </c>
      <c r="BF199" s="17">
        <f>本体!BH198</f>
        <v>0</v>
      </c>
      <c r="BG199" s="17">
        <f>本体!BI198</f>
        <v>0</v>
      </c>
      <c r="BH199" s="17">
        <f>本体!BJ198</f>
        <v>0</v>
      </c>
      <c r="BI199" s="17">
        <f>本体!BK198</f>
        <v>0</v>
      </c>
      <c r="BJ199" s="17">
        <f>本体!BL198</f>
        <v>0</v>
      </c>
      <c r="BK199" s="17">
        <f>本体!BM198</f>
        <v>0</v>
      </c>
      <c r="BL199" s="17">
        <f>本体!BN198</f>
        <v>0</v>
      </c>
      <c r="BM199" s="17">
        <f>本体!CE198</f>
        <v>0</v>
      </c>
      <c r="BN199" s="17">
        <f>本体!CB198</f>
        <v>0</v>
      </c>
      <c r="BO199" s="17">
        <f>本体!CC198</f>
        <v>0</v>
      </c>
      <c r="BP199" s="17">
        <f>本体!CD198</f>
        <v>0</v>
      </c>
      <c r="BQ199" s="17">
        <f>本体!BT198</f>
        <v>0</v>
      </c>
      <c r="BR199" s="17">
        <f>本体!BU198</f>
        <v>0</v>
      </c>
      <c r="BS199" s="17">
        <f>本体!BV198</f>
        <v>0</v>
      </c>
      <c r="BT199" s="17">
        <f>本体!BW198</f>
        <v>0</v>
      </c>
      <c r="BU199" s="17">
        <f>本体!BZ198</f>
        <v>0</v>
      </c>
      <c r="BV199" s="17">
        <f>本体!BS198</f>
        <v>0</v>
      </c>
      <c r="BW199" s="17">
        <f>本体!BO198</f>
        <v>0</v>
      </c>
      <c r="BX199" s="17">
        <f>本体!BP198</f>
        <v>0</v>
      </c>
      <c r="BY199" s="17">
        <f>本体!BQ198</f>
        <v>0</v>
      </c>
      <c r="BZ199" s="17">
        <f>本体!BX198</f>
        <v>0</v>
      </c>
      <c r="CA199" s="17">
        <f>本体!BY198</f>
        <v>0</v>
      </c>
      <c r="CB199" s="17">
        <f>本体!BR198</f>
        <v>0</v>
      </c>
      <c r="CC199" s="17">
        <f>本体!CA198</f>
        <v>0</v>
      </c>
      <c r="CD199" s="17">
        <f>本体!CG198</f>
        <v>0</v>
      </c>
      <c r="CE199" s="17">
        <f>本体!CH198</f>
        <v>0</v>
      </c>
      <c r="CF199" s="30">
        <f>本体!CI198</f>
        <v>0</v>
      </c>
    </row>
    <row r="200" spans="2:84">
      <c r="B200" s="29">
        <f>本体!C199</f>
        <v>0</v>
      </c>
      <c r="C200" s="17">
        <f>本体!D199</f>
        <v>0</v>
      </c>
      <c r="D200" s="17">
        <f>本体!E199</f>
        <v>0</v>
      </c>
      <c r="E200" s="17">
        <f>本体!G199</f>
        <v>0</v>
      </c>
      <c r="F200" s="17">
        <f>本体!H199</f>
        <v>0</v>
      </c>
      <c r="G200" s="17">
        <f>本体!I199</f>
        <v>0</v>
      </c>
      <c r="H200" s="17">
        <f>本体!J199</f>
        <v>0</v>
      </c>
      <c r="I200" s="17">
        <f>本体!K199</f>
        <v>0</v>
      </c>
      <c r="J200" s="17">
        <f>本体!L199</f>
        <v>0</v>
      </c>
      <c r="K200" s="17">
        <f>本体!M199</f>
        <v>0</v>
      </c>
      <c r="L200" s="17">
        <f>本体!N199</f>
        <v>0</v>
      </c>
      <c r="M200" s="17">
        <f>本体!O199</f>
        <v>0</v>
      </c>
      <c r="N200" s="17">
        <f>本体!P199</f>
        <v>0</v>
      </c>
      <c r="O200" s="17">
        <f>本体!Q199</f>
        <v>0</v>
      </c>
      <c r="P200" s="17">
        <f>本体!R199</f>
        <v>0</v>
      </c>
      <c r="Q200" s="17">
        <f>本体!S199</f>
        <v>0</v>
      </c>
      <c r="R200" s="17">
        <f>本体!T199</f>
        <v>0</v>
      </c>
      <c r="S200" s="17">
        <f>本体!U199</f>
        <v>0</v>
      </c>
      <c r="T200" s="17">
        <f>本体!V199</f>
        <v>0</v>
      </c>
      <c r="U200" s="17">
        <f>本体!W199</f>
        <v>0</v>
      </c>
      <c r="V200" s="17">
        <f>本体!X199</f>
        <v>0</v>
      </c>
      <c r="W200" s="17">
        <f>本体!Y199</f>
        <v>0</v>
      </c>
      <c r="X200" s="17">
        <f>本体!Z199</f>
        <v>0</v>
      </c>
      <c r="Y200" s="17">
        <f>本体!AA199</f>
        <v>0</v>
      </c>
      <c r="Z200" s="17">
        <f>本体!AB199</f>
        <v>0</v>
      </c>
      <c r="AA200" s="17">
        <f>本体!AC199</f>
        <v>0</v>
      </c>
      <c r="AB200" s="17">
        <f>本体!AD199</f>
        <v>0</v>
      </c>
      <c r="AC200" s="17">
        <f>本体!AE199</f>
        <v>0</v>
      </c>
      <c r="AD200" s="17">
        <f>本体!AF199</f>
        <v>0</v>
      </c>
      <c r="AE200" s="17">
        <f>本体!AG199</f>
        <v>0</v>
      </c>
      <c r="AF200" s="17">
        <f>本体!AH199</f>
        <v>0</v>
      </c>
      <c r="AG200" s="17">
        <f>本体!AI199</f>
        <v>0</v>
      </c>
      <c r="AH200" s="17">
        <f>本体!AJ199</f>
        <v>0</v>
      </c>
      <c r="AI200" s="17">
        <f>本体!AK199</f>
        <v>0</v>
      </c>
      <c r="AJ200" s="17">
        <f>本体!AL199</f>
        <v>0</v>
      </c>
      <c r="AK200" s="17">
        <f>本体!AM199</f>
        <v>0</v>
      </c>
      <c r="AL200" s="17">
        <f>本体!AN199</f>
        <v>0</v>
      </c>
      <c r="AM200" s="17">
        <f>本体!AO199</f>
        <v>0</v>
      </c>
      <c r="AN200" s="17">
        <f>本体!AP199</f>
        <v>0</v>
      </c>
      <c r="AO200" s="17">
        <f>本体!AQ199</f>
        <v>0</v>
      </c>
      <c r="AP200" s="17">
        <f>本体!AR199</f>
        <v>0</v>
      </c>
      <c r="AQ200" s="17">
        <f>本体!AS199</f>
        <v>0</v>
      </c>
      <c r="AR200" s="17">
        <f>本体!AT199</f>
        <v>0</v>
      </c>
      <c r="AS200" s="17">
        <f>本体!AU199</f>
        <v>0</v>
      </c>
      <c r="AT200" s="17">
        <f>本体!AV199</f>
        <v>0</v>
      </c>
      <c r="AU200" s="17">
        <f>本体!AW199</f>
        <v>0</v>
      </c>
      <c r="AV200" s="17">
        <f>本体!AX199</f>
        <v>0</v>
      </c>
      <c r="AW200" s="17">
        <f>本体!AY199</f>
        <v>0</v>
      </c>
      <c r="AX200" s="17">
        <f>本体!AZ199</f>
        <v>0</v>
      </c>
      <c r="AY200" s="17">
        <f>本体!BA199</f>
        <v>0</v>
      </c>
      <c r="AZ200" s="17">
        <f>本体!BB199</f>
        <v>0</v>
      </c>
      <c r="BA200" s="17">
        <f>本体!BC199</f>
        <v>0</v>
      </c>
      <c r="BB200" s="17">
        <f>本体!BD199</f>
        <v>0</v>
      </c>
      <c r="BC200" s="17">
        <f>本体!BE199</f>
        <v>0</v>
      </c>
      <c r="BD200" s="17">
        <f>本体!BF199</f>
        <v>0</v>
      </c>
      <c r="BE200" s="17">
        <f>本体!BG199</f>
        <v>0</v>
      </c>
      <c r="BF200" s="17">
        <f>本体!BH199</f>
        <v>0</v>
      </c>
      <c r="BG200" s="17">
        <f>本体!BI199</f>
        <v>0</v>
      </c>
      <c r="BH200" s="17">
        <f>本体!BJ199</f>
        <v>0</v>
      </c>
      <c r="BI200" s="17">
        <f>本体!BK199</f>
        <v>0</v>
      </c>
      <c r="BJ200" s="17">
        <f>本体!BL199</f>
        <v>0</v>
      </c>
      <c r="BK200" s="17">
        <f>本体!BM199</f>
        <v>0</v>
      </c>
      <c r="BL200" s="17">
        <f>本体!BN199</f>
        <v>0</v>
      </c>
      <c r="BM200" s="17">
        <f>本体!CE199</f>
        <v>0</v>
      </c>
      <c r="BN200" s="17">
        <f>本体!CB199</f>
        <v>0</v>
      </c>
      <c r="BO200" s="17">
        <f>本体!CC199</f>
        <v>0</v>
      </c>
      <c r="BP200" s="17">
        <f>本体!CD199</f>
        <v>0</v>
      </c>
      <c r="BQ200" s="17">
        <f>本体!BT199</f>
        <v>0</v>
      </c>
      <c r="BR200" s="17">
        <f>本体!BU199</f>
        <v>0</v>
      </c>
      <c r="BS200" s="17">
        <f>本体!BV199</f>
        <v>0</v>
      </c>
      <c r="BT200" s="17">
        <f>本体!BW199</f>
        <v>0</v>
      </c>
      <c r="BU200" s="17">
        <f>本体!BZ199</f>
        <v>0</v>
      </c>
      <c r="BV200" s="17">
        <f>本体!BS199</f>
        <v>0</v>
      </c>
      <c r="BW200" s="17">
        <f>本体!BO199</f>
        <v>0</v>
      </c>
      <c r="BX200" s="17">
        <f>本体!BP199</f>
        <v>0</v>
      </c>
      <c r="BY200" s="17">
        <f>本体!BQ199</f>
        <v>0</v>
      </c>
      <c r="BZ200" s="17">
        <f>本体!BX199</f>
        <v>0</v>
      </c>
      <c r="CA200" s="17">
        <f>本体!BY199</f>
        <v>0</v>
      </c>
      <c r="CB200" s="17">
        <f>本体!BR199</f>
        <v>0</v>
      </c>
      <c r="CC200" s="17">
        <f>本体!CA199</f>
        <v>0</v>
      </c>
      <c r="CD200" s="17">
        <f>本体!CG199</f>
        <v>0</v>
      </c>
      <c r="CE200" s="17">
        <f>本体!CH199</f>
        <v>0</v>
      </c>
      <c r="CF200" s="30">
        <f>本体!CI199</f>
        <v>0</v>
      </c>
    </row>
    <row r="201" spans="2:84">
      <c r="B201" s="29">
        <f>本体!C200</f>
        <v>0</v>
      </c>
      <c r="C201" s="17">
        <f>本体!D200</f>
        <v>0</v>
      </c>
      <c r="D201" s="17">
        <f>本体!E200</f>
        <v>0</v>
      </c>
      <c r="E201" s="17">
        <f>本体!G200</f>
        <v>0</v>
      </c>
      <c r="F201" s="17">
        <f>本体!H200</f>
        <v>0</v>
      </c>
      <c r="G201" s="17">
        <f>本体!I200</f>
        <v>0</v>
      </c>
      <c r="H201" s="17">
        <f>本体!J200</f>
        <v>0</v>
      </c>
      <c r="I201" s="17">
        <f>本体!K200</f>
        <v>0</v>
      </c>
      <c r="J201" s="17">
        <f>本体!L200</f>
        <v>0</v>
      </c>
      <c r="K201" s="17">
        <f>本体!M200</f>
        <v>0</v>
      </c>
      <c r="L201" s="17">
        <f>本体!N200</f>
        <v>0</v>
      </c>
      <c r="M201" s="17">
        <f>本体!O200</f>
        <v>0</v>
      </c>
      <c r="N201" s="17">
        <f>本体!P200</f>
        <v>0</v>
      </c>
      <c r="O201" s="17">
        <f>本体!Q200</f>
        <v>0</v>
      </c>
      <c r="P201" s="17">
        <f>本体!R200</f>
        <v>0</v>
      </c>
      <c r="Q201" s="17">
        <f>本体!S200</f>
        <v>0</v>
      </c>
      <c r="R201" s="17">
        <f>本体!T200</f>
        <v>0</v>
      </c>
      <c r="S201" s="17">
        <f>本体!U200</f>
        <v>0</v>
      </c>
      <c r="T201" s="17">
        <f>本体!V200</f>
        <v>0</v>
      </c>
      <c r="U201" s="17">
        <f>本体!W200</f>
        <v>0</v>
      </c>
      <c r="V201" s="17">
        <f>本体!X200</f>
        <v>0</v>
      </c>
      <c r="W201" s="17">
        <f>本体!Y200</f>
        <v>0</v>
      </c>
      <c r="X201" s="17">
        <f>本体!Z200</f>
        <v>0</v>
      </c>
      <c r="Y201" s="17">
        <f>本体!AA200</f>
        <v>0</v>
      </c>
      <c r="Z201" s="17">
        <f>本体!AB200</f>
        <v>0</v>
      </c>
      <c r="AA201" s="17">
        <f>本体!AC200</f>
        <v>0</v>
      </c>
      <c r="AB201" s="17">
        <f>本体!AD200</f>
        <v>0</v>
      </c>
      <c r="AC201" s="17">
        <f>本体!AE200</f>
        <v>0</v>
      </c>
      <c r="AD201" s="17">
        <f>本体!AF200</f>
        <v>0</v>
      </c>
      <c r="AE201" s="17">
        <f>本体!AG200</f>
        <v>0</v>
      </c>
      <c r="AF201" s="17">
        <f>本体!AH200</f>
        <v>0</v>
      </c>
      <c r="AG201" s="17">
        <f>本体!AI200</f>
        <v>0</v>
      </c>
      <c r="AH201" s="17">
        <f>本体!AJ200</f>
        <v>0</v>
      </c>
      <c r="AI201" s="17">
        <f>本体!AK200</f>
        <v>0</v>
      </c>
      <c r="AJ201" s="17">
        <f>本体!AL200</f>
        <v>0</v>
      </c>
      <c r="AK201" s="17">
        <f>本体!AM200</f>
        <v>0</v>
      </c>
      <c r="AL201" s="17">
        <f>本体!AN200</f>
        <v>0</v>
      </c>
      <c r="AM201" s="17">
        <f>本体!AO200</f>
        <v>0</v>
      </c>
      <c r="AN201" s="17">
        <f>本体!AP200</f>
        <v>0</v>
      </c>
      <c r="AO201" s="17">
        <f>本体!AQ200</f>
        <v>0</v>
      </c>
      <c r="AP201" s="17">
        <f>本体!AR200</f>
        <v>0</v>
      </c>
      <c r="AQ201" s="17">
        <f>本体!AS200</f>
        <v>0</v>
      </c>
      <c r="AR201" s="17">
        <f>本体!AT200</f>
        <v>0</v>
      </c>
      <c r="AS201" s="17">
        <f>本体!AU200</f>
        <v>0</v>
      </c>
      <c r="AT201" s="17">
        <f>本体!AV200</f>
        <v>0</v>
      </c>
      <c r="AU201" s="17">
        <f>本体!AW200</f>
        <v>0</v>
      </c>
      <c r="AV201" s="17">
        <f>本体!AX200</f>
        <v>0</v>
      </c>
      <c r="AW201" s="17">
        <f>本体!AY200</f>
        <v>0</v>
      </c>
      <c r="AX201" s="17">
        <f>本体!AZ200</f>
        <v>0</v>
      </c>
      <c r="AY201" s="17">
        <f>本体!BA200</f>
        <v>0</v>
      </c>
      <c r="AZ201" s="17">
        <f>本体!BB200</f>
        <v>0</v>
      </c>
      <c r="BA201" s="17">
        <f>本体!BC200</f>
        <v>0</v>
      </c>
      <c r="BB201" s="17">
        <f>本体!BD200</f>
        <v>0</v>
      </c>
      <c r="BC201" s="17">
        <f>本体!BE200</f>
        <v>0</v>
      </c>
      <c r="BD201" s="17">
        <f>本体!BF200</f>
        <v>0</v>
      </c>
      <c r="BE201" s="17">
        <f>本体!BG200</f>
        <v>0</v>
      </c>
      <c r="BF201" s="17">
        <f>本体!BH200</f>
        <v>0</v>
      </c>
      <c r="BG201" s="17">
        <f>本体!BI200</f>
        <v>0</v>
      </c>
      <c r="BH201" s="17">
        <f>本体!BJ200</f>
        <v>0</v>
      </c>
      <c r="BI201" s="17">
        <f>本体!BK200</f>
        <v>0</v>
      </c>
      <c r="BJ201" s="17">
        <f>本体!BL200</f>
        <v>0</v>
      </c>
      <c r="BK201" s="17">
        <f>本体!BM200</f>
        <v>0</v>
      </c>
      <c r="BL201" s="17">
        <f>本体!BN200</f>
        <v>0</v>
      </c>
      <c r="BM201" s="17">
        <f>本体!CE200</f>
        <v>0</v>
      </c>
      <c r="BN201" s="17">
        <f>本体!CB200</f>
        <v>0</v>
      </c>
      <c r="BO201" s="17">
        <f>本体!CC200</f>
        <v>0</v>
      </c>
      <c r="BP201" s="17">
        <f>本体!CD200</f>
        <v>0</v>
      </c>
      <c r="BQ201" s="17">
        <f>本体!BT200</f>
        <v>0</v>
      </c>
      <c r="BR201" s="17">
        <f>本体!BU200</f>
        <v>0</v>
      </c>
      <c r="BS201" s="17">
        <f>本体!BV200</f>
        <v>0</v>
      </c>
      <c r="BT201" s="17">
        <f>本体!BW200</f>
        <v>0</v>
      </c>
      <c r="BU201" s="17">
        <f>本体!BZ200</f>
        <v>0</v>
      </c>
      <c r="BV201" s="17">
        <f>本体!BS200</f>
        <v>0</v>
      </c>
      <c r="BW201" s="17">
        <f>本体!BO200</f>
        <v>0</v>
      </c>
      <c r="BX201" s="17">
        <f>本体!BP200</f>
        <v>0</v>
      </c>
      <c r="BY201" s="17">
        <f>本体!BQ200</f>
        <v>0</v>
      </c>
      <c r="BZ201" s="17">
        <f>本体!BX200</f>
        <v>0</v>
      </c>
      <c r="CA201" s="17">
        <f>本体!BY200</f>
        <v>0</v>
      </c>
      <c r="CB201" s="17">
        <f>本体!BR200</f>
        <v>0</v>
      </c>
      <c r="CC201" s="17">
        <f>本体!CA200</f>
        <v>0</v>
      </c>
      <c r="CD201" s="17">
        <f>本体!CG200</f>
        <v>0</v>
      </c>
      <c r="CE201" s="17">
        <f>本体!CH200</f>
        <v>0</v>
      </c>
      <c r="CF201" s="30">
        <f>本体!CI200</f>
        <v>0</v>
      </c>
    </row>
    <row r="202" spans="2:84">
      <c r="B202" s="29">
        <f>本体!C201</f>
        <v>0</v>
      </c>
      <c r="C202" s="17">
        <f>本体!D201</f>
        <v>0</v>
      </c>
      <c r="D202" s="17">
        <f>本体!E201</f>
        <v>0</v>
      </c>
      <c r="E202" s="17">
        <f>本体!G201</f>
        <v>0</v>
      </c>
      <c r="F202" s="17">
        <f>本体!H201</f>
        <v>0</v>
      </c>
      <c r="G202" s="17">
        <f>本体!I201</f>
        <v>0</v>
      </c>
      <c r="H202" s="17">
        <f>本体!J201</f>
        <v>0</v>
      </c>
      <c r="I202" s="17">
        <f>本体!K201</f>
        <v>0</v>
      </c>
      <c r="J202" s="17">
        <f>本体!L201</f>
        <v>0</v>
      </c>
      <c r="K202" s="17">
        <f>本体!M201</f>
        <v>0</v>
      </c>
      <c r="L202" s="17">
        <f>本体!N201</f>
        <v>0</v>
      </c>
      <c r="M202" s="17">
        <f>本体!O201</f>
        <v>0</v>
      </c>
      <c r="N202" s="17">
        <f>本体!P201</f>
        <v>0</v>
      </c>
      <c r="O202" s="17">
        <f>本体!Q201</f>
        <v>0</v>
      </c>
      <c r="P202" s="17">
        <f>本体!R201</f>
        <v>0</v>
      </c>
      <c r="Q202" s="17">
        <f>本体!S201</f>
        <v>0</v>
      </c>
      <c r="R202" s="17">
        <f>本体!T201</f>
        <v>0</v>
      </c>
      <c r="S202" s="17">
        <f>本体!U201</f>
        <v>0</v>
      </c>
      <c r="T202" s="17">
        <f>本体!V201</f>
        <v>0</v>
      </c>
      <c r="U202" s="17">
        <f>本体!W201</f>
        <v>0</v>
      </c>
      <c r="V202" s="17">
        <f>本体!X201</f>
        <v>0</v>
      </c>
      <c r="W202" s="17">
        <f>本体!Y201</f>
        <v>0</v>
      </c>
      <c r="X202" s="17">
        <f>本体!Z201</f>
        <v>0</v>
      </c>
      <c r="Y202" s="17">
        <f>本体!AA201</f>
        <v>0</v>
      </c>
      <c r="Z202" s="17">
        <f>本体!AB201</f>
        <v>0</v>
      </c>
      <c r="AA202" s="17">
        <f>本体!AC201</f>
        <v>0</v>
      </c>
      <c r="AB202" s="17">
        <f>本体!AD201</f>
        <v>0</v>
      </c>
      <c r="AC202" s="17">
        <f>本体!AE201</f>
        <v>0</v>
      </c>
      <c r="AD202" s="17">
        <f>本体!AF201</f>
        <v>0</v>
      </c>
      <c r="AE202" s="17">
        <f>本体!AG201</f>
        <v>0</v>
      </c>
      <c r="AF202" s="17">
        <f>本体!AH201</f>
        <v>0</v>
      </c>
      <c r="AG202" s="17">
        <f>本体!AI201</f>
        <v>0</v>
      </c>
      <c r="AH202" s="17">
        <f>本体!AJ201</f>
        <v>0</v>
      </c>
      <c r="AI202" s="17">
        <f>本体!AK201</f>
        <v>0</v>
      </c>
      <c r="AJ202" s="17">
        <f>本体!AL201</f>
        <v>0</v>
      </c>
      <c r="AK202" s="17">
        <f>本体!AM201</f>
        <v>0</v>
      </c>
      <c r="AL202" s="17">
        <f>本体!AN201</f>
        <v>0</v>
      </c>
      <c r="AM202" s="17">
        <f>本体!AO201</f>
        <v>0</v>
      </c>
      <c r="AN202" s="17">
        <f>本体!AP201</f>
        <v>0</v>
      </c>
      <c r="AO202" s="17">
        <f>本体!AQ201</f>
        <v>0</v>
      </c>
      <c r="AP202" s="17">
        <f>本体!AR201</f>
        <v>0</v>
      </c>
      <c r="AQ202" s="17">
        <f>本体!AS201</f>
        <v>0</v>
      </c>
      <c r="AR202" s="17">
        <f>本体!AT201</f>
        <v>0</v>
      </c>
      <c r="AS202" s="17">
        <f>本体!AU201</f>
        <v>0</v>
      </c>
      <c r="AT202" s="17">
        <f>本体!AV201</f>
        <v>0</v>
      </c>
      <c r="AU202" s="17">
        <f>本体!AW201</f>
        <v>0</v>
      </c>
      <c r="AV202" s="17">
        <f>本体!AX201</f>
        <v>0</v>
      </c>
      <c r="AW202" s="17">
        <f>本体!AY201</f>
        <v>0</v>
      </c>
      <c r="AX202" s="17">
        <f>本体!AZ201</f>
        <v>0</v>
      </c>
      <c r="AY202" s="17">
        <f>本体!BA201</f>
        <v>0</v>
      </c>
      <c r="AZ202" s="17">
        <f>本体!BB201</f>
        <v>0</v>
      </c>
      <c r="BA202" s="17">
        <f>本体!BC201</f>
        <v>0</v>
      </c>
      <c r="BB202" s="17">
        <f>本体!BD201</f>
        <v>0</v>
      </c>
      <c r="BC202" s="17">
        <f>本体!BE201</f>
        <v>0</v>
      </c>
      <c r="BD202" s="17">
        <f>本体!BF201</f>
        <v>0</v>
      </c>
      <c r="BE202" s="17">
        <f>本体!BG201</f>
        <v>0</v>
      </c>
      <c r="BF202" s="17">
        <f>本体!BH201</f>
        <v>0</v>
      </c>
      <c r="BG202" s="17">
        <f>本体!BI201</f>
        <v>0</v>
      </c>
      <c r="BH202" s="17">
        <f>本体!BJ201</f>
        <v>0</v>
      </c>
      <c r="BI202" s="17">
        <f>本体!BK201</f>
        <v>0</v>
      </c>
      <c r="BJ202" s="17">
        <f>本体!BL201</f>
        <v>0</v>
      </c>
      <c r="BK202" s="17">
        <f>本体!BM201</f>
        <v>0</v>
      </c>
      <c r="BL202" s="17">
        <f>本体!BN201</f>
        <v>0</v>
      </c>
      <c r="BM202" s="17">
        <f>本体!CE201</f>
        <v>0</v>
      </c>
      <c r="BN202" s="17">
        <f>本体!CB201</f>
        <v>0</v>
      </c>
      <c r="BO202" s="17">
        <f>本体!CC201</f>
        <v>0</v>
      </c>
      <c r="BP202" s="17">
        <f>本体!CD201</f>
        <v>0</v>
      </c>
      <c r="BQ202" s="17">
        <f>本体!BT201</f>
        <v>0</v>
      </c>
      <c r="BR202" s="17">
        <f>本体!BU201</f>
        <v>0</v>
      </c>
      <c r="BS202" s="17">
        <f>本体!BV201</f>
        <v>0</v>
      </c>
      <c r="BT202" s="17">
        <f>本体!BW201</f>
        <v>0</v>
      </c>
      <c r="BU202" s="17">
        <f>本体!BZ201</f>
        <v>0</v>
      </c>
      <c r="BV202" s="17">
        <f>本体!BS201</f>
        <v>0</v>
      </c>
      <c r="BW202" s="17">
        <f>本体!BO201</f>
        <v>0</v>
      </c>
      <c r="BX202" s="17">
        <f>本体!BP201</f>
        <v>0</v>
      </c>
      <c r="BY202" s="17">
        <f>本体!BQ201</f>
        <v>0</v>
      </c>
      <c r="BZ202" s="17">
        <f>本体!BX201</f>
        <v>0</v>
      </c>
      <c r="CA202" s="17">
        <f>本体!BY201</f>
        <v>0</v>
      </c>
      <c r="CB202" s="17">
        <f>本体!BR201</f>
        <v>0</v>
      </c>
      <c r="CC202" s="17">
        <f>本体!CA201</f>
        <v>0</v>
      </c>
      <c r="CD202" s="17">
        <f>本体!CG201</f>
        <v>0</v>
      </c>
      <c r="CE202" s="17">
        <f>本体!CH201</f>
        <v>0</v>
      </c>
      <c r="CF202" s="30">
        <f>本体!CI201</f>
        <v>0</v>
      </c>
    </row>
    <row r="203" spans="2:84">
      <c r="B203" s="29">
        <f>本体!C202</f>
        <v>0</v>
      </c>
      <c r="C203" s="17">
        <f>本体!D202</f>
        <v>0</v>
      </c>
      <c r="D203" s="17">
        <f>本体!E202</f>
        <v>0</v>
      </c>
      <c r="E203" s="17">
        <f>本体!G202</f>
        <v>0</v>
      </c>
      <c r="F203" s="17">
        <f>本体!H202</f>
        <v>0</v>
      </c>
      <c r="G203" s="17">
        <f>本体!I202</f>
        <v>0</v>
      </c>
      <c r="H203" s="17">
        <f>本体!J202</f>
        <v>0</v>
      </c>
      <c r="I203" s="17">
        <f>本体!K202</f>
        <v>0</v>
      </c>
      <c r="J203" s="17">
        <f>本体!L202</f>
        <v>0</v>
      </c>
      <c r="K203" s="17">
        <f>本体!M202</f>
        <v>0</v>
      </c>
      <c r="L203" s="17">
        <f>本体!N202</f>
        <v>0</v>
      </c>
      <c r="M203" s="17">
        <f>本体!O202</f>
        <v>0</v>
      </c>
      <c r="N203" s="17">
        <f>本体!P202</f>
        <v>0</v>
      </c>
      <c r="O203" s="17">
        <f>本体!Q202</f>
        <v>0</v>
      </c>
      <c r="P203" s="17">
        <f>本体!R202</f>
        <v>0</v>
      </c>
      <c r="Q203" s="17">
        <f>本体!S202</f>
        <v>0</v>
      </c>
      <c r="R203" s="17">
        <f>本体!T202</f>
        <v>0</v>
      </c>
      <c r="S203" s="17">
        <f>本体!U202</f>
        <v>0</v>
      </c>
      <c r="T203" s="17">
        <f>本体!V202</f>
        <v>0</v>
      </c>
      <c r="U203" s="17">
        <f>本体!W202</f>
        <v>0</v>
      </c>
      <c r="V203" s="17">
        <f>本体!X202</f>
        <v>0</v>
      </c>
      <c r="W203" s="17">
        <f>本体!Y202</f>
        <v>0</v>
      </c>
      <c r="X203" s="17">
        <f>本体!Z202</f>
        <v>0</v>
      </c>
      <c r="Y203" s="17">
        <f>本体!AA202</f>
        <v>0</v>
      </c>
      <c r="Z203" s="17">
        <f>本体!AB202</f>
        <v>0</v>
      </c>
      <c r="AA203" s="17">
        <f>本体!AC202</f>
        <v>0</v>
      </c>
      <c r="AB203" s="17">
        <f>本体!AD202</f>
        <v>0</v>
      </c>
      <c r="AC203" s="17">
        <f>本体!AE202</f>
        <v>0</v>
      </c>
      <c r="AD203" s="17">
        <f>本体!AF202</f>
        <v>0</v>
      </c>
      <c r="AE203" s="17">
        <f>本体!AG202</f>
        <v>0</v>
      </c>
      <c r="AF203" s="17">
        <f>本体!AH202</f>
        <v>0</v>
      </c>
      <c r="AG203" s="17">
        <f>本体!AI202</f>
        <v>0</v>
      </c>
      <c r="AH203" s="17">
        <f>本体!AJ202</f>
        <v>0</v>
      </c>
      <c r="AI203" s="17">
        <f>本体!AK202</f>
        <v>0</v>
      </c>
      <c r="AJ203" s="17">
        <f>本体!AL202</f>
        <v>0</v>
      </c>
      <c r="AK203" s="17">
        <f>本体!AM202</f>
        <v>0</v>
      </c>
      <c r="AL203" s="17">
        <f>本体!AN202</f>
        <v>0</v>
      </c>
      <c r="AM203" s="17">
        <f>本体!AO202</f>
        <v>0</v>
      </c>
      <c r="AN203" s="17">
        <f>本体!AP202</f>
        <v>0</v>
      </c>
      <c r="AO203" s="17">
        <f>本体!AQ202</f>
        <v>0</v>
      </c>
      <c r="AP203" s="17">
        <f>本体!AR202</f>
        <v>0</v>
      </c>
      <c r="AQ203" s="17">
        <f>本体!AS202</f>
        <v>0</v>
      </c>
      <c r="AR203" s="17">
        <f>本体!AT202</f>
        <v>0</v>
      </c>
      <c r="AS203" s="17">
        <f>本体!AU202</f>
        <v>0</v>
      </c>
      <c r="AT203" s="17">
        <f>本体!AV202</f>
        <v>0</v>
      </c>
      <c r="AU203" s="17">
        <f>本体!AW202</f>
        <v>0</v>
      </c>
      <c r="AV203" s="17">
        <f>本体!AX202</f>
        <v>0</v>
      </c>
      <c r="AW203" s="17">
        <f>本体!AY202</f>
        <v>0</v>
      </c>
      <c r="AX203" s="17">
        <f>本体!AZ202</f>
        <v>0</v>
      </c>
      <c r="AY203" s="17">
        <f>本体!BA202</f>
        <v>0</v>
      </c>
      <c r="AZ203" s="17">
        <f>本体!BB202</f>
        <v>0</v>
      </c>
      <c r="BA203" s="17">
        <f>本体!BC202</f>
        <v>0</v>
      </c>
      <c r="BB203" s="17">
        <f>本体!BD202</f>
        <v>0</v>
      </c>
      <c r="BC203" s="17">
        <f>本体!BE202</f>
        <v>0</v>
      </c>
      <c r="BD203" s="17">
        <f>本体!BF202</f>
        <v>0</v>
      </c>
      <c r="BE203" s="17">
        <f>本体!BG202</f>
        <v>0</v>
      </c>
      <c r="BF203" s="17">
        <f>本体!BH202</f>
        <v>0</v>
      </c>
      <c r="BG203" s="17">
        <f>本体!BI202</f>
        <v>0</v>
      </c>
      <c r="BH203" s="17">
        <f>本体!BJ202</f>
        <v>0</v>
      </c>
      <c r="BI203" s="17">
        <f>本体!BK202</f>
        <v>0</v>
      </c>
      <c r="BJ203" s="17">
        <f>本体!BL202</f>
        <v>0</v>
      </c>
      <c r="BK203" s="17">
        <f>本体!BM202</f>
        <v>0</v>
      </c>
      <c r="BL203" s="17">
        <f>本体!BN202</f>
        <v>0</v>
      </c>
      <c r="BM203" s="17">
        <f>本体!CE202</f>
        <v>0</v>
      </c>
      <c r="BN203" s="17">
        <f>本体!CB202</f>
        <v>0</v>
      </c>
      <c r="BO203" s="17">
        <f>本体!CC202</f>
        <v>0</v>
      </c>
      <c r="BP203" s="17">
        <f>本体!CD202</f>
        <v>0</v>
      </c>
      <c r="BQ203" s="17">
        <f>本体!BT202</f>
        <v>0</v>
      </c>
      <c r="BR203" s="17">
        <f>本体!BU202</f>
        <v>0</v>
      </c>
      <c r="BS203" s="17">
        <f>本体!BV202</f>
        <v>0</v>
      </c>
      <c r="BT203" s="17">
        <f>本体!BW202</f>
        <v>0</v>
      </c>
      <c r="BU203" s="17">
        <f>本体!BZ202</f>
        <v>0</v>
      </c>
      <c r="BV203" s="17">
        <f>本体!BS202</f>
        <v>0</v>
      </c>
      <c r="BW203" s="17">
        <f>本体!BO202</f>
        <v>0</v>
      </c>
      <c r="BX203" s="17">
        <f>本体!BP202</f>
        <v>0</v>
      </c>
      <c r="BY203" s="17">
        <f>本体!BQ202</f>
        <v>0</v>
      </c>
      <c r="BZ203" s="17">
        <f>本体!BX202</f>
        <v>0</v>
      </c>
      <c r="CA203" s="17">
        <f>本体!BY202</f>
        <v>0</v>
      </c>
      <c r="CB203" s="17">
        <f>本体!BR202</f>
        <v>0</v>
      </c>
      <c r="CC203" s="17">
        <f>本体!CA202</f>
        <v>0</v>
      </c>
      <c r="CD203" s="17">
        <f>本体!CG202</f>
        <v>0</v>
      </c>
      <c r="CE203" s="17">
        <f>本体!CH202</f>
        <v>0</v>
      </c>
      <c r="CF203" s="30">
        <f>本体!CI202</f>
        <v>0</v>
      </c>
    </row>
    <row r="204" spans="2:84">
      <c r="B204" s="29">
        <f>本体!C203</f>
        <v>0</v>
      </c>
      <c r="C204" s="17">
        <f>本体!D203</f>
        <v>0</v>
      </c>
      <c r="D204" s="17">
        <f>本体!E203</f>
        <v>0</v>
      </c>
      <c r="E204" s="17">
        <f>本体!G203</f>
        <v>0</v>
      </c>
      <c r="F204" s="17">
        <f>本体!H203</f>
        <v>0</v>
      </c>
      <c r="G204" s="17">
        <f>本体!I203</f>
        <v>0</v>
      </c>
      <c r="H204" s="17">
        <f>本体!J203</f>
        <v>0</v>
      </c>
      <c r="I204" s="17">
        <f>本体!K203</f>
        <v>0</v>
      </c>
      <c r="J204" s="17">
        <f>本体!L203</f>
        <v>0</v>
      </c>
      <c r="K204" s="17">
        <f>本体!M203</f>
        <v>0</v>
      </c>
      <c r="L204" s="17">
        <f>本体!N203</f>
        <v>0</v>
      </c>
      <c r="M204" s="17">
        <f>本体!O203</f>
        <v>0</v>
      </c>
      <c r="N204" s="17">
        <f>本体!P203</f>
        <v>0</v>
      </c>
      <c r="O204" s="17">
        <f>本体!Q203</f>
        <v>0</v>
      </c>
      <c r="P204" s="17">
        <f>本体!R203</f>
        <v>0</v>
      </c>
      <c r="Q204" s="17">
        <f>本体!S203</f>
        <v>0</v>
      </c>
      <c r="R204" s="17">
        <f>本体!T203</f>
        <v>0</v>
      </c>
      <c r="S204" s="17">
        <f>本体!U203</f>
        <v>0</v>
      </c>
      <c r="T204" s="17">
        <f>本体!V203</f>
        <v>0</v>
      </c>
      <c r="U204" s="17">
        <f>本体!W203</f>
        <v>0</v>
      </c>
      <c r="V204" s="17">
        <f>本体!X203</f>
        <v>0</v>
      </c>
      <c r="W204" s="17">
        <f>本体!Y203</f>
        <v>0</v>
      </c>
      <c r="X204" s="17">
        <f>本体!Z203</f>
        <v>0</v>
      </c>
      <c r="Y204" s="17">
        <f>本体!AA203</f>
        <v>0</v>
      </c>
      <c r="Z204" s="17">
        <f>本体!AB203</f>
        <v>0</v>
      </c>
      <c r="AA204" s="17">
        <f>本体!AC203</f>
        <v>0</v>
      </c>
      <c r="AB204" s="17">
        <f>本体!AD203</f>
        <v>0</v>
      </c>
      <c r="AC204" s="17">
        <f>本体!AE203</f>
        <v>0</v>
      </c>
      <c r="AD204" s="17">
        <f>本体!AF203</f>
        <v>0</v>
      </c>
      <c r="AE204" s="17">
        <f>本体!AG203</f>
        <v>0</v>
      </c>
      <c r="AF204" s="17">
        <f>本体!AH203</f>
        <v>0</v>
      </c>
      <c r="AG204" s="17">
        <f>本体!AI203</f>
        <v>0</v>
      </c>
      <c r="AH204" s="17">
        <f>本体!AJ203</f>
        <v>0</v>
      </c>
      <c r="AI204" s="17">
        <f>本体!AK203</f>
        <v>0</v>
      </c>
      <c r="AJ204" s="17">
        <f>本体!AL203</f>
        <v>0</v>
      </c>
      <c r="AK204" s="17">
        <f>本体!AM203</f>
        <v>0</v>
      </c>
      <c r="AL204" s="17">
        <f>本体!AN203</f>
        <v>0</v>
      </c>
      <c r="AM204" s="17">
        <f>本体!AO203</f>
        <v>0</v>
      </c>
      <c r="AN204" s="17">
        <f>本体!AP203</f>
        <v>0</v>
      </c>
      <c r="AO204" s="17">
        <f>本体!AQ203</f>
        <v>0</v>
      </c>
      <c r="AP204" s="17">
        <f>本体!AR203</f>
        <v>0</v>
      </c>
      <c r="AQ204" s="17">
        <f>本体!AS203</f>
        <v>0</v>
      </c>
      <c r="AR204" s="17">
        <f>本体!AT203</f>
        <v>0</v>
      </c>
      <c r="AS204" s="17">
        <f>本体!AU203</f>
        <v>0</v>
      </c>
      <c r="AT204" s="17">
        <f>本体!AV203</f>
        <v>0</v>
      </c>
      <c r="AU204" s="17">
        <f>本体!AW203</f>
        <v>0</v>
      </c>
      <c r="AV204" s="17">
        <f>本体!AX203</f>
        <v>0</v>
      </c>
      <c r="AW204" s="17">
        <f>本体!AY203</f>
        <v>0</v>
      </c>
      <c r="AX204" s="17">
        <f>本体!AZ203</f>
        <v>0</v>
      </c>
      <c r="AY204" s="17">
        <f>本体!BA203</f>
        <v>0</v>
      </c>
      <c r="AZ204" s="17">
        <f>本体!BB203</f>
        <v>0</v>
      </c>
      <c r="BA204" s="17">
        <f>本体!BC203</f>
        <v>0</v>
      </c>
      <c r="BB204" s="17">
        <f>本体!BD203</f>
        <v>0</v>
      </c>
      <c r="BC204" s="17">
        <f>本体!BE203</f>
        <v>0</v>
      </c>
      <c r="BD204" s="17">
        <f>本体!BF203</f>
        <v>0</v>
      </c>
      <c r="BE204" s="17">
        <f>本体!BG203</f>
        <v>0</v>
      </c>
      <c r="BF204" s="17">
        <f>本体!BH203</f>
        <v>0</v>
      </c>
      <c r="BG204" s="17">
        <f>本体!BI203</f>
        <v>0</v>
      </c>
      <c r="BH204" s="17">
        <f>本体!BJ203</f>
        <v>0</v>
      </c>
      <c r="BI204" s="17">
        <f>本体!BK203</f>
        <v>0</v>
      </c>
      <c r="BJ204" s="17">
        <f>本体!BL203</f>
        <v>0</v>
      </c>
      <c r="BK204" s="17">
        <f>本体!BM203</f>
        <v>0</v>
      </c>
      <c r="BL204" s="17">
        <f>本体!BN203</f>
        <v>0</v>
      </c>
      <c r="BM204" s="17">
        <f>本体!CE203</f>
        <v>0</v>
      </c>
      <c r="BN204" s="17">
        <f>本体!CB203</f>
        <v>0</v>
      </c>
      <c r="BO204" s="17">
        <f>本体!CC203</f>
        <v>0</v>
      </c>
      <c r="BP204" s="17">
        <f>本体!CD203</f>
        <v>0</v>
      </c>
      <c r="BQ204" s="17">
        <f>本体!BT203</f>
        <v>0</v>
      </c>
      <c r="BR204" s="17">
        <f>本体!BU203</f>
        <v>0</v>
      </c>
      <c r="BS204" s="17">
        <f>本体!BV203</f>
        <v>0</v>
      </c>
      <c r="BT204" s="17">
        <f>本体!BW203</f>
        <v>0</v>
      </c>
      <c r="BU204" s="17">
        <f>本体!BZ203</f>
        <v>0</v>
      </c>
      <c r="BV204" s="17">
        <f>本体!BS203</f>
        <v>0</v>
      </c>
      <c r="BW204" s="17">
        <f>本体!BO203</f>
        <v>0</v>
      </c>
      <c r="BX204" s="17">
        <f>本体!BP203</f>
        <v>0</v>
      </c>
      <c r="BY204" s="17">
        <f>本体!BQ203</f>
        <v>0</v>
      </c>
      <c r="BZ204" s="17">
        <f>本体!BX203</f>
        <v>0</v>
      </c>
      <c r="CA204" s="17">
        <f>本体!BY203</f>
        <v>0</v>
      </c>
      <c r="CB204" s="17">
        <f>本体!BR203</f>
        <v>0</v>
      </c>
      <c r="CC204" s="17">
        <f>本体!CA203</f>
        <v>0</v>
      </c>
      <c r="CD204" s="17">
        <f>本体!CG203</f>
        <v>0</v>
      </c>
      <c r="CE204" s="17">
        <f>本体!CH203</f>
        <v>0</v>
      </c>
      <c r="CF204" s="30">
        <f>本体!CI203</f>
        <v>0</v>
      </c>
    </row>
    <row r="205" spans="2:84">
      <c r="B205" s="29"/>
      <c r="CF205" s="30"/>
    </row>
    <row r="206" spans="2:84">
      <c r="B206" s="29"/>
      <c r="CF206" s="30"/>
    </row>
    <row r="207" spans="2:84">
      <c r="B207" s="29"/>
      <c r="CF207" s="30"/>
    </row>
    <row r="208" spans="2:84">
      <c r="B208" s="29"/>
      <c r="CF208" s="30"/>
    </row>
    <row r="209" spans="2:84">
      <c r="B209" s="29"/>
      <c r="CF209" s="30"/>
    </row>
    <row r="210" spans="2:84">
      <c r="B210" s="29"/>
      <c r="CF210" s="30"/>
    </row>
    <row r="211" spans="2:84">
      <c r="B211" s="29"/>
      <c r="CF211" s="30"/>
    </row>
    <row r="212" spans="2:84">
      <c r="B212" s="29"/>
      <c r="CF212" s="30"/>
    </row>
    <row r="213" spans="2:84">
      <c r="B213" s="29"/>
      <c r="CF213" s="30"/>
    </row>
    <row r="214" spans="2:84">
      <c r="B214" s="29"/>
      <c r="CF214" s="30"/>
    </row>
    <row r="215" spans="2:84">
      <c r="B215" s="29"/>
      <c r="CF215" s="30"/>
    </row>
    <row r="216" spans="2:84">
      <c r="B216" s="29"/>
      <c r="CF216" s="30"/>
    </row>
    <row r="217" spans="2:84">
      <c r="B217" s="29"/>
      <c r="CF217" s="30"/>
    </row>
    <row r="218" spans="2:84">
      <c r="B218" s="29"/>
      <c r="CF218" s="30"/>
    </row>
    <row r="219" spans="2:84">
      <c r="B219" s="29"/>
      <c r="CF219" s="30"/>
    </row>
    <row r="220" spans="2:84">
      <c r="B220" s="29"/>
      <c r="CF220" s="30"/>
    </row>
    <row r="221" spans="2:84">
      <c r="B221" s="29"/>
      <c r="CF221" s="30"/>
    </row>
    <row r="222" spans="2:84">
      <c r="B222" s="29"/>
      <c r="CF222" s="30"/>
    </row>
    <row r="223" spans="2:84">
      <c r="B223" s="29"/>
      <c r="CF223" s="30"/>
    </row>
    <row r="224" spans="2:84">
      <c r="B224" s="29"/>
      <c r="CF224" s="30"/>
    </row>
    <row r="225" spans="2:84">
      <c r="B225" s="29"/>
      <c r="CF225" s="30"/>
    </row>
    <row r="226" spans="2:84">
      <c r="B226" s="29"/>
      <c r="CF226" s="30"/>
    </row>
    <row r="227" spans="2:84">
      <c r="B227" s="29"/>
      <c r="CF227" s="30"/>
    </row>
    <row r="228" spans="2:84">
      <c r="B228" s="29"/>
      <c r="CF228" s="30"/>
    </row>
    <row r="229" spans="2:84">
      <c r="B229" s="29"/>
      <c r="CF229" s="30"/>
    </row>
    <row r="230" spans="2:84">
      <c r="B230" s="29"/>
      <c r="CF230" s="30"/>
    </row>
    <row r="231" spans="2:84">
      <c r="B231" s="29"/>
      <c r="CF231" s="30"/>
    </row>
    <row r="232" spans="2:84">
      <c r="B232" s="29"/>
      <c r="CF232" s="30"/>
    </row>
    <row r="233" spans="2:84">
      <c r="B233" s="29"/>
      <c r="CF233" s="30"/>
    </row>
    <row r="234" spans="2:84">
      <c r="B234" s="29"/>
      <c r="CF234" s="30"/>
    </row>
    <row r="235" spans="2:84">
      <c r="B235" s="29"/>
      <c r="CF235" s="30"/>
    </row>
    <row r="236" spans="2:84">
      <c r="B236" s="29"/>
      <c r="CF236" s="30"/>
    </row>
    <row r="237" spans="2:84">
      <c r="B237" s="29"/>
      <c r="CF237" s="30"/>
    </row>
  </sheetData>
  <sheetProtection algorithmName="SHA-512" hashValue="Gpkb90dS6CXEiDbUPmVEmtf+v84msVAB02G7L0eHz7io4LmQAIIDrXd3ZNL/nAJUS4T2t0WSVRF3iOV6TOr2IA==" saltValue="lZUpYS8Vw1u3MSmiBlAjlA==" spinCount="100000" sheet="1" objects="1" scenarios="1"/>
  <autoFilter ref="B2:CF2" xr:uid="{53409FC3-A182-469D-B538-997B88B9AD15}"/>
  <mergeCells count="12">
    <mergeCell ref="CD1:CF1"/>
    <mergeCell ref="B1:D1"/>
    <mergeCell ref="E1:G1"/>
    <mergeCell ref="H1:AW1"/>
    <mergeCell ref="AX1:BF1"/>
    <mergeCell ref="BG1:BL1"/>
    <mergeCell ref="BM1:BP1"/>
    <mergeCell ref="BQ1:BT1"/>
    <mergeCell ref="BU1:BV1"/>
    <mergeCell ref="BW1:BY1"/>
    <mergeCell ref="BZ1:CA1"/>
    <mergeCell ref="CB1:CC1"/>
  </mergeCells>
  <phoneticPr fontId="19"/>
  <pageMargins left="0.7" right="0.7" top="0.75" bottom="0.75" header="0.3" footer="0.3"/>
  <pageSetup paperSize="9" scale="1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01"/>
  <sheetViews>
    <sheetView zoomScale="80" zoomScaleNormal="80" workbookViewId="0">
      <selection activeCell="B35" sqref="B35"/>
    </sheetView>
  </sheetViews>
  <sheetFormatPr defaultRowHeight="18.75"/>
  <cols>
    <col min="1" max="2" width="9" style="8"/>
    <col min="3" max="3" width="9.375" style="8" bestFit="1" customWidth="1"/>
    <col min="4" max="4" width="15.5" style="8" bestFit="1" customWidth="1"/>
    <col min="5" max="5" width="41.25" style="8" customWidth="1"/>
    <col min="6" max="6" width="21.875" style="8" bestFit="1" customWidth="1"/>
    <col min="7" max="7" width="9.375" style="8" bestFit="1" customWidth="1"/>
    <col min="8" max="9" width="9" style="8"/>
    <col min="10" max="10" width="15.25" style="8" customWidth="1"/>
    <col min="11" max="16384" width="9" style="8"/>
  </cols>
  <sheetData>
    <row r="1" spans="1:10" s="10" customFormat="1" ht="19.5" thickBot="1">
      <c r="C1" s="9" t="s">
        <v>23</v>
      </c>
      <c r="D1" s="9" t="s">
        <v>183</v>
      </c>
      <c r="E1" s="9" t="s">
        <v>184</v>
      </c>
      <c r="F1" s="9" t="s">
        <v>185</v>
      </c>
      <c r="G1" s="9" t="s">
        <v>75</v>
      </c>
      <c r="H1" s="9" t="s">
        <v>186</v>
      </c>
      <c r="I1" s="9" t="s">
        <v>187</v>
      </c>
      <c r="J1" s="9" t="s">
        <v>235</v>
      </c>
    </row>
    <row r="2" spans="1:10" ht="19.5" thickTop="1">
      <c r="A2" s="8" t="str">
        <f>本体!C2</f>
        <v>北海道大学</v>
      </c>
      <c r="B2" s="8" t="str">
        <f>本体!D2</f>
        <v>アイソトープ総合センター</v>
      </c>
      <c r="C2" s="8" t="str">
        <f>CONCATENATE(A2,B2)</f>
        <v>北海道大学アイソトープ総合センター</v>
      </c>
      <c r="D2" s="8" t="str">
        <f>本体!I2</f>
        <v>細胞実験;動物実験;化学実験;分子イメージング実験;がんを標的としたアイソトープ治療薬の研究開発</v>
      </c>
      <c r="E2" s="8" t="str">
        <f>核種用!AQ2</f>
        <v>H-3、C-11、C-14、N-13、F-18、Na-22、P-32、P-33、S-35、Cl-36、Ca-45、Cr-51、Fe-59、Co-57、Co-60、Cu-64、Zn-65、Ga-67、Ga-68、Ge-68、Y-88、Zr-89、Y-90、Tc-99m、In-111、I-123、I-124、I-125、I-131、Ba-135m、Cs-137、Ir-192、Tl-201、At-211、Ra-223、Ac-225</v>
      </c>
      <c r="F2" s="8" t="str">
        <f>本体!BI2</f>
        <v>何らかの条件を満たせば可能</v>
      </c>
      <c r="G2" s="8" t="str">
        <f>本体!BT2</f>
        <v>〇</v>
      </c>
      <c r="H2" s="8" t="str">
        <f>本体!BV2</f>
        <v>〇</v>
      </c>
      <c r="I2" s="8" t="str">
        <f>本体!BZ2</f>
        <v>△（応相談）</v>
      </c>
      <c r="J2" s="8" t="str">
        <f>本体!BY2</f>
        <v>〇</v>
      </c>
    </row>
    <row r="3" spans="1:10">
      <c r="A3" s="8" t="str">
        <f>本体!C3</f>
        <v>（国）精神・神経医療研究センター　</v>
      </c>
      <c r="B3" s="8" t="str">
        <f>本体!D3</f>
        <v>神経研究所</v>
      </c>
      <c r="C3" s="8" t="str">
        <f t="shared" ref="C3:C66" si="0">CONCATENATE(A3,B3)</f>
        <v>（国）精神・神経医療研究センター　神経研究所</v>
      </c>
      <c r="D3" s="8" t="str">
        <f>本体!I3</f>
        <v>細胞実験;分子イメージング実験</v>
      </c>
      <c r="E3" s="8" t="str">
        <f>核種用!AQ3</f>
        <v>H-3、C-11、C-14、N-13、F-18、P-32</v>
      </c>
      <c r="F3" s="8" t="str">
        <f>本体!BI3</f>
        <v>何らかの条件を満たせば可能</v>
      </c>
      <c r="G3" s="8" t="str">
        <f>本体!BT3</f>
        <v>〇</v>
      </c>
      <c r="H3" s="8" t="str">
        <f>本体!BV3</f>
        <v>〇</v>
      </c>
      <c r="I3" s="8" t="str">
        <f>本体!BZ3</f>
        <v>△（応相談）</v>
      </c>
      <c r="J3" s="8" t="str">
        <f>本体!BY3</f>
        <v>〇</v>
      </c>
    </row>
    <row r="4" spans="1:10">
      <c r="A4" s="8" t="str">
        <f>本体!C4</f>
        <v>秋田大学</v>
      </c>
      <c r="B4" s="8" t="str">
        <f>本体!D4</f>
        <v>バイオサイエンス教育・研究サポートセンター</v>
      </c>
      <c r="C4" s="8" t="str">
        <f t="shared" si="0"/>
        <v>秋田大学バイオサイエンス教育・研究サポートセンター</v>
      </c>
      <c r="D4" s="8" t="str">
        <f>本体!I4</f>
        <v>細胞実験;動物実験</v>
      </c>
      <c r="E4" s="8" t="str">
        <f>核種用!AQ4</f>
        <v>H-3、C-14、Na-22、P-32、P-33、S-35、Cl-36、Ca-45、Cr-51、Fe-59、Cu-64、Tc-99m、I-125</v>
      </c>
      <c r="F4" s="8" t="str">
        <f>本体!BI4</f>
        <v>可能</v>
      </c>
      <c r="G4" s="8" t="str">
        <f>本体!BT4</f>
        <v>〇</v>
      </c>
      <c r="H4" s="8" t="str">
        <f>本体!BV4</f>
        <v>〇</v>
      </c>
      <c r="I4" s="8" t="str">
        <f>本体!BZ4</f>
        <v>〇</v>
      </c>
      <c r="J4" s="8" t="str">
        <f>本体!BY4</f>
        <v>〇</v>
      </c>
    </row>
    <row r="5" spans="1:10">
      <c r="A5" s="8" t="str">
        <f>本体!C5</f>
        <v>東京大学</v>
      </c>
      <c r="B5" s="8" t="str">
        <f>本体!D5</f>
        <v>医学部</v>
      </c>
      <c r="C5" s="8" t="str">
        <f t="shared" si="0"/>
        <v>東京大学医学部</v>
      </c>
      <c r="D5" s="8" t="str">
        <f>本体!I5</f>
        <v>細胞実験;動物実験;がんを標的としたアイソトープ治療薬の研究開発</v>
      </c>
      <c r="E5" s="8" t="str">
        <f>核種用!AQ5</f>
        <v>H-3、C-14、P-32、S-35、Ca-45、Cr-51、I-125</v>
      </c>
      <c r="F5" s="8" t="str">
        <f>本体!BI5</f>
        <v>何らかの条件を満たせば可能</v>
      </c>
      <c r="G5" s="8" t="str">
        <f>本体!BT5</f>
        <v>〇</v>
      </c>
      <c r="H5" s="8" t="str">
        <f>本体!BV5</f>
        <v>〇</v>
      </c>
      <c r="I5" s="8" t="str">
        <f>本体!BZ5</f>
        <v>〇</v>
      </c>
      <c r="J5" s="8" t="str">
        <f>本体!BY5</f>
        <v>〇</v>
      </c>
    </row>
    <row r="6" spans="1:10">
      <c r="A6" s="8" t="str">
        <f>本体!C6</f>
        <v>岐阜大学</v>
      </c>
      <c r="B6" s="8" t="str">
        <f>本体!D6</f>
        <v>高等研究院 科学研究基盤センター 放射性同位元素実験分野</v>
      </c>
      <c r="C6" s="8" t="str">
        <f t="shared" si="0"/>
        <v>岐阜大学高等研究院 科学研究基盤センター 放射性同位元素実験分野</v>
      </c>
      <c r="D6" s="8" t="str">
        <f>本体!I6</f>
        <v>非密封RIトレーサー実験、環境放射線計測</v>
      </c>
      <c r="E6" s="8" t="str">
        <f>核種用!AQ6</f>
        <v>H-3、C-14、Na-22、P-32、P-33、S-35、Cl-36、Ca-45、Cr-51、Fe-59、Tc-99m、I-125、I-131</v>
      </c>
      <c r="F6" s="8" t="str">
        <f>本体!BI6</f>
        <v>何らかの条件を満たせば可能</v>
      </c>
      <c r="G6" s="8" t="str">
        <f>本体!BT6</f>
        <v>〇</v>
      </c>
      <c r="H6" s="8" t="str">
        <f>本体!BV6</f>
        <v>〇</v>
      </c>
      <c r="I6" s="8" t="str">
        <f>本体!BZ6</f>
        <v>△（応相談）</v>
      </c>
      <c r="J6" s="8" t="str">
        <f>本体!BY6</f>
        <v>〇</v>
      </c>
    </row>
    <row r="7" spans="1:10">
      <c r="A7" s="8" t="str">
        <f>本体!C7</f>
        <v>浜松医科大学</v>
      </c>
      <c r="B7" s="8" t="str">
        <f>本体!D7</f>
        <v>産学連携・知財活用推進センター　サイクロトロン棟</v>
      </c>
      <c r="C7" s="8" t="str">
        <f t="shared" si="0"/>
        <v>浜松医科大学産学連携・知財活用推進センター　サイクロトロン棟</v>
      </c>
      <c r="D7" s="8" t="str">
        <f>本体!I7</f>
        <v>細胞実験;動物実験;化学実験;分子イメージング実験;がんを標的としたアイソトープ治療薬の研究開発;X線照射実験、MRI撮像、CT撮像、光イメージング撮像</v>
      </c>
      <c r="E7" s="8" t="str">
        <f>核種用!AQ7</f>
        <v>H-3、C-11、C-14、N-13、F-18、Na-22、P-32、P-33、S-35、Cl-36、Ca-45、Cr-51、Fe-59、Co-57、Co-60、Cu-64、Zn-65、Ga-67、Ga-68、Ge-68、Zr-89、Y-90、Tc-99m、In-111、I-123、I-125、I-131、Cs-137、Lu-177、Tl-201</v>
      </c>
      <c r="F7" s="8" t="str">
        <f>本体!BI7</f>
        <v>可能</v>
      </c>
      <c r="G7" s="8" t="str">
        <f>本体!BT7</f>
        <v>〇</v>
      </c>
      <c r="H7" s="8" t="str">
        <f>本体!BV7</f>
        <v>〇</v>
      </c>
      <c r="I7" s="8" t="str">
        <f>本体!BZ7</f>
        <v>△（応相談）</v>
      </c>
      <c r="J7" s="8" t="str">
        <f>本体!BY7</f>
        <v>〇</v>
      </c>
    </row>
    <row r="8" spans="1:10">
      <c r="A8" s="8" t="str">
        <f>本体!C8</f>
        <v>日本大学</v>
      </c>
      <c r="B8" s="8" t="str">
        <f>本体!D8</f>
        <v>生物資源科学部</v>
      </c>
      <c r="C8" s="8" t="str">
        <f t="shared" si="0"/>
        <v>日本大学生物資源科学部</v>
      </c>
      <c r="D8" s="8" t="str">
        <f>本体!I8</f>
        <v>細胞実験;化学実験;動物実験（要相談）</v>
      </c>
      <c r="E8" s="8" t="str">
        <f>核種用!AQ8</f>
        <v>H-3、C-14、P-32、P-33、S-35、Ca-45、Cr-51、I-125、Cs-137</v>
      </c>
      <c r="F8" s="8" t="str">
        <f>本体!BI8</f>
        <v>何らかの条件を満たせば可能</v>
      </c>
      <c r="G8" s="8" t="str">
        <f>本体!BT8</f>
        <v>△（応相談）</v>
      </c>
      <c r="H8" s="8" t="str">
        <f>本体!BV8</f>
        <v>△（応相談）</v>
      </c>
      <c r="I8" s="8" t="str">
        <f>本体!BZ8</f>
        <v>△（応相談）</v>
      </c>
      <c r="J8" s="8" t="str">
        <f>本体!BY8</f>
        <v>△（応相談）</v>
      </c>
    </row>
    <row r="9" spans="1:10">
      <c r="A9" s="8" t="str">
        <f>本体!C9</f>
        <v>岡山大学</v>
      </c>
      <c r="B9" s="8" t="str">
        <f>本体!D9</f>
        <v>自然生命科学研究支援センター 光・放射線情報解析部門 鹿田施設</v>
      </c>
      <c r="C9" s="8" t="str">
        <f t="shared" si="0"/>
        <v>岡山大学自然生命科学研究支援センター 光・放射線情報解析部門 鹿田施設</v>
      </c>
      <c r="D9" s="8" t="str">
        <f>本体!I9</f>
        <v>細胞実験;動物実験;化学実験;加速器実験;分子イメージング実験;がんを標的としたアイソトープ治療薬の研究開発</v>
      </c>
      <c r="E9" s="8" t="str">
        <f>核種用!AQ9</f>
        <v>H-3、C-11、C-14、N-13、F-18、P-32、P-33、S-35、Cl-36、Ca-45、Cr-51、Fe-59、Co-57、Co-60、Cu-64、Zn-65、Ga-67、Y-90、Tc-99m、In-111、I-123、I-124、I-125、I-131、Cs-137、Lu-177、Tl-201</v>
      </c>
      <c r="F9" s="8" t="str">
        <f>本体!BI9</f>
        <v>何らかの条件を満たせば可能</v>
      </c>
      <c r="G9" s="8" t="str">
        <f>本体!BT9</f>
        <v>〇</v>
      </c>
      <c r="H9" s="8" t="str">
        <f>本体!BV9</f>
        <v>〇</v>
      </c>
      <c r="I9" s="8" t="str">
        <f>本体!BZ9</f>
        <v>△（応相談）</v>
      </c>
      <c r="J9" s="8" t="str">
        <f>本体!BY9</f>
        <v>△（応相談）</v>
      </c>
    </row>
    <row r="10" spans="1:10">
      <c r="A10" s="8" t="str">
        <f>本体!C10</f>
        <v>長崎大学</v>
      </c>
      <c r="B10" s="8" t="str">
        <f>本体!D10</f>
        <v>放射線総合センター</v>
      </c>
      <c r="C10" s="8" t="str">
        <f t="shared" si="0"/>
        <v>長崎大学放射線総合センター</v>
      </c>
      <c r="D10" s="8" t="str">
        <f>本体!I10</f>
        <v>細胞実験;動物実験;分子イメージング実験</v>
      </c>
      <c r="E10" s="8" t="str">
        <f>核種用!AQ10</f>
        <v/>
      </c>
      <c r="F10" s="8" t="str">
        <f>本体!BI10</f>
        <v>何らかの条件を満たせば可能</v>
      </c>
      <c r="G10" s="8" t="str">
        <f>本体!BT10</f>
        <v>〇</v>
      </c>
      <c r="H10" s="8" t="str">
        <f>本体!BV10</f>
        <v>〇</v>
      </c>
      <c r="I10" s="8" t="str">
        <f>本体!BZ10</f>
        <v>〇</v>
      </c>
      <c r="J10" s="8" t="str">
        <f>本体!BY10</f>
        <v>〇</v>
      </c>
    </row>
    <row r="11" spans="1:10">
      <c r="A11" s="8" t="str">
        <f>本体!C11</f>
        <v>東北大学</v>
      </c>
      <c r="B11" s="8" t="str">
        <f>本体!D11</f>
        <v>先端量子ビーム科学研究センター（青葉山事業所）</v>
      </c>
      <c r="C11" s="8" t="str">
        <f t="shared" si="0"/>
        <v>東北大学先端量子ビーム科学研究センター（青葉山事業所）</v>
      </c>
      <c r="D11" s="8" t="str">
        <f>本体!I11</f>
        <v>細胞実験;動物実験;化学実験;加速器実験;分子イメージング実験;がんを標的としたアイソトープ治療薬の研究開発</v>
      </c>
      <c r="E11" s="8" t="str">
        <f>核種用!AQ11</f>
        <v>H-3、C-11、C-14、N-13、F-18、Na-22、P-32、P-33、S-35、Ca-45、Cr-51、Fe-59、Co-57、Co-60、Cu-64、Zn-65、Ga-67、Ga-68、Ge-68、Y-88、Zr-89、Y-90、Tc-99m、In-111、I-123、I-124、I-125、I-131、Ba-135m、Cs-137、Lu-177、Re-188、Ir-192、Tl-201、Pb-210、At-211、Pb-212</v>
      </c>
      <c r="F11" s="8" t="str">
        <f>本体!BI11</f>
        <v>可能</v>
      </c>
      <c r="G11" s="8" t="str">
        <f>本体!BT11</f>
        <v>〇</v>
      </c>
      <c r="H11" s="8" t="str">
        <f>本体!BV11</f>
        <v>〇</v>
      </c>
      <c r="I11" s="8" t="str">
        <f>本体!BZ11</f>
        <v>〇</v>
      </c>
      <c r="J11" s="8" t="str">
        <f>本体!BY11</f>
        <v>〇</v>
      </c>
    </row>
    <row r="12" spans="1:10">
      <c r="A12" s="8" t="str">
        <f>本体!C12</f>
        <v>金沢大学</v>
      </c>
      <c r="B12" s="8" t="str">
        <f>本体!D12</f>
        <v>疾患モデル総合研究センター・アイソトープ総合研究施設</v>
      </c>
      <c r="C12" s="8" t="str">
        <f t="shared" si="0"/>
        <v>金沢大学疾患モデル総合研究センター・アイソトープ総合研究施設</v>
      </c>
      <c r="D12" s="8" t="str">
        <f>本体!I12</f>
        <v>細胞実験;動物実験;化学実験;分子イメージング実験;がんを標的としたアイソトープ治療薬の研究開発</v>
      </c>
      <c r="E12" s="8" t="str">
        <f>核種用!AQ12</f>
        <v>H-3、C-11、C-14、F-18、Na-22、P-32、P-33、S-35、Cl-36、Ca-45、Cr-51、Fe-59、Co-57、Co-60、Cu-64、Zn-65、Ga-67、Ga-68、Ge-68、Y-88、Y-90、Tc-99m、In-111、I-123、I-125、I-131、Ba-135m、Cs-137、Lu-177、Re-188、Ir-192、Tl-201、Pb-210、At-211、Ra-223、Ac-225</v>
      </c>
      <c r="F12" s="8" t="str">
        <f>本体!BI12</f>
        <v>何らかの条件を満たせば可能</v>
      </c>
      <c r="G12" s="8" t="str">
        <f>本体!BT12</f>
        <v>〇</v>
      </c>
      <c r="H12" s="8" t="str">
        <f>本体!BV12</f>
        <v>〇</v>
      </c>
      <c r="I12" s="8" t="str">
        <f>本体!BZ12</f>
        <v>〇</v>
      </c>
      <c r="J12" s="8" t="str">
        <f>本体!BY12</f>
        <v>〇</v>
      </c>
    </row>
    <row r="13" spans="1:10">
      <c r="A13" s="8" t="str">
        <f>本体!C13</f>
        <v>国立大学法人徳島大学</v>
      </c>
      <c r="B13" s="8" t="str">
        <f>本体!D13</f>
        <v>放射線総合センター</v>
      </c>
      <c r="C13" s="8" t="str">
        <f t="shared" si="0"/>
        <v>国立大学法人徳島大学放射線総合センター</v>
      </c>
      <c r="D13" s="8" t="str">
        <f>本体!I13</f>
        <v>細胞実験;動物実験;化学実験;分子イメージング実験;ペーパーシンチレータを使用した実験、研究</v>
      </c>
      <c r="E13" s="8" t="str">
        <f>核種用!AQ13</f>
        <v>H-3、C-11、C-14、N-13、F-18、Na-22、P-32、P-33、S-35、Cl-36、Ca-45、Cr-51、Fe-59、Co-57、Co-60、Cu-64、Zn-65、Ga-67、Ga-68、Y-90、Tc-99m、In-111、I-123、I-125、I-131、Cs-137、Tl-201</v>
      </c>
      <c r="F13" s="8" t="str">
        <f>本体!BI13</f>
        <v>令和4年4月より可能（申請書類あり）</v>
      </c>
      <c r="G13" s="8" t="str">
        <f>本体!BT13</f>
        <v>〇</v>
      </c>
      <c r="H13" s="8" t="str">
        <f>本体!BV13</f>
        <v>〇</v>
      </c>
      <c r="I13" s="8" t="str">
        <f>本体!BZ13</f>
        <v>〇</v>
      </c>
      <c r="J13" s="8" t="str">
        <f>本体!BY13</f>
        <v>△（応相談）</v>
      </c>
    </row>
    <row r="14" spans="1:10">
      <c r="A14" s="8" t="str">
        <f>本体!C14</f>
        <v>大阪大学</v>
      </c>
      <c r="B14" s="8" t="str">
        <f>本体!D14</f>
        <v>放射線科学基盤機構附属ラジオアイソトープ総合センター（吹田本館）</v>
      </c>
      <c r="C14" s="8" t="str">
        <f t="shared" si="0"/>
        <v>大阪大学放射線科学基盤機構附属ラジオアイソトープ総合センター（吹田本館）</v>
      </c>
      <c r="D14" s="8" t="str">
        <f>本体!I14</f>
        <v>細胞実験;動物実験;化学実験;分子イメージング実験;がんを標的としたアイソトープ治療薬の研究開発</v>
      </c>
      <c r="E14" s="8" t="str">
        <f>核種用!AQ14</f>
        <v>H-3、C-11、C-14、N-13、F-18、Na-22、P-32、P-33、S-35、Cl-36、Ca-45、Cr-51、Fe-59、Co-57、Co-60、Cu-64、Zn-65、Ga-67、Ga-68、Ge-68、Zr-89、Y-90、Tc-99m、In-111、I-123、I-124、I-125、I-131、Cs-137、Lu-177、Re-188、Tl-201、At-211、Pb-212、Ra-223、Ra-224、Ac-225</v>
      </c>
      <c r="F14" s="8" t="str">
        <f>本体!BI14</f>
        <v>可能</v>
      </c>
      <c r="G14" s="8" t="str">
        <f>本体!BT14</f>
        <v>〇</v>
      </c>
      <c r="H14" s="8" t="str">
        <f>本体!BV14</f>
        <v>〇</v>
      </c>
      <c r="I14" s="8" t="str">
        <f>本体!BZ14</f>
        <v>〇</v>
      </c>
      <c r="J14" s="8" t="str">
        <f>本体!BY14</f>
        <v>〇</v>
      </c>
    </row>
    <row r="15" spans="1:10">
      <c r="A15" s="8" t="str">
        <f>本体!C15</f>
        <v>大阪大学</v>
      </c>
      <c r="B15" s="8" t="str">
        <f>本体!D15</f>
        <v>放射線科学基盤機構附属ラジオアイソトープ総合センター（豊中分館）</v>
      </c>
      <c r="C15" s="8" t="str">
        <f t="shared" si="0"/>
        <v>大阪大学放射線科学基盤機構附属ラジオアイソトープ総合センター（豊中分館）</v>
      </c>
      <c r="D15" s="8" t="str">
        <f>本体!I15</f>
        <v>細胞実験;化学実験;がんを標的としたアイソトープ治療薬の研究開発</v>
      </c>
      <c r="E15" s="8" t="str">
        <f>核種用!AQ15</f>
        <v>H-3、C-14、Na-22、P-32、P-33、S-35、Cl-36、Ca-45、Cr-51、Fe-59、Co-57、Co-60、Cu-64、Zn-65、Ga-67、Y-88、Zr-89、Y-90、Tc-99m、In-111、I-123、I-124、I-125、I-131、Cs-137、Lu-177、Re-188、Ir-192、Tl-201、Pb-210、At-211、Pb-212、Ra-223、Ra-224、Ac-225</v>
      </c>
      <c r="F15" s="8" t="str">
        <f>本体!BI15</f>
        <v>可能</v>
      </c>
      <c r="G15" s="8" t="str">
        <f>本体!BT15</f>
        <v>△（応相談）</v>
      </c>
      <c r="H15" s="8" t="str">
        <f>本体!BV15</f>
        <v>×</v>
      </c>
      <c r="I15" s="8" t="str">
        <f>本体!BZ15</f>
        <v>〇</v>
      </c>
      <c r="J15" s="8" t="str">
        <f>本体!BY15</f>
        <v>〇</v>
      </c>
    </row>
    <row r="16" spans="1:10">
      <c r="A16" s="8" t="str">
        <f>本体!C16</f>
        <v>鳥取大学</v>
      </c>
      <c r="B16" s="8" t="str">
        <f>本体!D16</f>
        <v>鳥取地区放射線施設</v>
      </c>
      <c r="C16" s="8" t="str">
        <f t="shared" si="0"/>
        <v>鳥取大学鳥取地区放射線施設</v>
      </c>
      <c r="D16" s="8" t="str">
        <f>本体!I16</f>
        <v>細胞実験;動物実験;化学実験</v>
      </c>
      <c r="E16" s="8" t="str">
        <f>核種用!AQ16</f>
        <v>H-3、C-14、Na-22、P-32、P-33、S-35、Cl-36、Ca-45、Cr-51、Fe-59、Co-57、Co-60、Zn-65、I-125、I-131</v>
      </c>
      <c r="F16" s="8" t="str">
        <f>本体!BI16</f>
        <v>可能</v>
      </c>
      <c r="G16" s="8" t="str">
        <f>本体!BT16</f>
        <v>△（応相談）</v>
      </c>
      <c r="H16" s="8" t="str">
        <f>本体!BV16</f>
        <v>〇</v>
      </c>
      <c r="I16" s="8" t="str">
        <f>本体!BZ16</f>
        <v>〇</v>
      </c>
      <c r="J16" s="8" t="str">
        <f>本体!BY16</f>
        <v>〇</v>
      </c>
    </row>
    <row r="17" spans="1:10">
      <c r="A17" s="8" t="str">
        <f>本体!C17</f>
        <v>名古屋大学</v>
      </c>
      <c r="B17" s="8" t="str">
        <f>本体!D17</f>
        <v>アイソトープ総合センター</v>
      </c>
      <c r="C17" s="8" t="str">
        <f t="shared" si="0"/>
        <v>名古屋大学アイソトープ総合センター</v>
      </c>
      <c r="D17" s="8" t="str">
        <f>本体!I17</f>
        <v>細胞実験;化学実験;分子イメージング実験</v>
      </c>
      <c r="E17" s="8" t="str">
        <f>核種用!AQ17</f>
        <v>H-3、C-14、Na-22、P-32、P-33、S-35、Cl-36、Ca-45、Cr-51、Fe-59、Co-57、Co-60、Cu-64、Zn-65、Ga-67、Ge-68、Y-88、Zr-89、Y-90、Tc-99m、In-111、I-123、I-125、I-131、Cs-137、Pb-210</v>
      </c>
      <c r="F17" s="8" t="str">
        <f>本体!BI17</f>
        <v>何らかの条件を満たせば可能</v>
      </c>
      <c r="G17" s="8" t="str">
        <f>本体!BT17</f>
        <v>×</v>
      </c>
      <c r="H17" s="8" t="str">
        <f>本体!BV17</f>
        <v>△（応相談）</v>
      </c>
      <c r="I17" s="8" t="str">
        <f>本体!BZ17</f>
        <v>△（応相談）</v>
      </c>
      <c r="J17" s="8" t="str">
        <f>本体!BY17</f>
        <v>〇</v>
      </c>
    </row>
    <row r="18" spans="1:10">
      <c r="A18" s="8" t="str">
        <f>本体!C18</f>
        <v>東京大学</v>
      </c>
      <c r="B18" s="8" t="str">
        <f>本体!D18</f>
        <v>アイソトープ総合センター</v>
      </c>
      <c r="C18" s="8" t="str">
        <f t="shared" si="0"/>
        <v>東京大学アイソトープ総合センター</v>
      </c>
      <c r="D18" s="8" t="str">
        <f>本体!I18</f>
        <v>細胞実験;動物実験;化学実験</v>
      </c>
      <c r="E18" s="8" t="str">
        <f>核種用!AQ18</f>
        <v>H-3、C-11、C-14、N-13、F-18、Na-22、P-32、P-33、S-35、Cl-36、Ca-45、Cr-51、Fe-59、Co-57、Co-60、Cu-64、Zn-65、Ga-67、Ga-68、Ge-68、Y-88、Zr-89、Y-90、Tc-99m、In-111、I-123、I-124、I-125、I-131、Cs-137、Lu-177、Re-188、Ir-192、Tl-201、Pb-210、At-211、Ra-223、Ac-225</v>
      </c>
      <c r="F18" s="8" t="str">
        <f>本体!BI18</f>
        <v>何らかの条件を満たせば可能</v>
      </c>
      <c r="G18" s="8" t="str">
        <f>本体!BT18</f>
        <v>〇</v>
      </c>
      <c r="H18" s="8" t="str">
        <f>本体!BV18</f>
        <v>〇</v>
      </c>
      <c r="I18" s="8" t="str">
        <f>本体!BZ18</f>
        <v>×</v>
      </c>
      <c r="J18" s="8" t="str">
        <f>本体!BY18</f>
        <v>〇</v>
      </c>
    </row>
    <row r="19" spans="1:10">
      <c r="A19" s="8" t="str">
        <f>本体!C19</f>
        <v>国立大学法人京都大学</v>
      </c>
      <c r="B19" s="8" t="str">
        <f>本体!D19</f>
        <v>放射性同位元素総合センター</v>
      </c>
      <c r="C19" s="8" t="str">
        <f t="shared" si="0"/>
        <v>国立大学法人京都大学放射性同位元素総合センター</v>
      </c>
      <c r="D19" s="8" t="str">
        <f>本体!I19</f>
        <v>細胞実験;動物実験;化学実験;分子イメージング実験;がんを標的としたアイソトープ治療薬の研究開発</v>
      </c>
      <c r="E19" s="8" t="str">
        <f>核種用!AQ19</f>
        <v>H-3、C-11、C-14、F-18、Na-22、P-32、P-33、S-35、Cl-36、Ca-45、Cr-51、Fe-59、Co-57、Co-60、Cu-64、Ga-67、Ga-68、Ge-68、Y-90、Tc-99m、In-111、I-123、I-124、I-125、I-131、Cs-137、Re-188、Tl-201、Pb-210</v>
      </c>
      <c r="F19" s="8" t="str">
        <f>本体!BI19</f>
        <v>何らかの条件を満たせば可能</v>
      </c>
      <c r="G19" s="8" t="str">
        <f>本体!BT19</f>
        <v>〇</v>
      </c>
      <c r="H19" s="8" t="str">
        <f>本体!BV19</f>
        <v>△（応相談）</v>
      </c>
      <c r="I19" s="8" t="str">
        <f>本体!BZ19</f>
        <v>△（応相談）</v>
      </c>
      <c r="J19" s="8" t="str">
        <f>本体!BY19</f>
        <v>×</v>
      </c>
    </row>
    <row r="20" spans="1:10">
      <c r="A20" s="8" t="str">
        <f>本体!C20</f>
        <v>国立大学法人京都大学</v>
      </c>
      <c r="B20" s="8" t="str">
        <f>本体!D20</f>
        <v>放射性同位元素総合センター分館</v>
      </c>
      <c r="C20" s="8" t="str">
        <f t="shared" si="0"/>
        <v>国立大学法人京都大学放射性同位元素総合センター分館</v>
      </c>
      <c r="D20" s="8" t="str">
        <f>本体!I20</f>
        <v>細胞実験;化学実験</v>
      </c>
      <c r="E20" s="8" t="str">
        <f>核種用!AQ20</f>
        <v>H-3、C-14、F-18、Na-22、P-32、P-33、S-35、Cl-36、Ca-45、Cr-51、Fe-59、Co-57、Co-60、Cu-64、Zn-65、Ge-68、Tc-99m、I-125、I-131、Cs-137、Tl-201、Pb-210</v>
      </c>
      <c r="F20" s="8" t="str">
        <f>本体!BI20</f>
        <v>何らかの条件を満たせば可能</v>
      </c>
      <c r="G20" s="8" t="str">
        <f>本体!BT20</f>
        <v>×</v>
      </c>
      <c r="H20" s="8" t="str">
        <f>本体!BV20</f>
        <v>△（応相談）</v>
      </c>
      <c r="I20" s="8" t="str">
        <f>本体!BZ20</f>
        <v>△（応相談）</v>
      </c>
      <c r="J20" s="8" t="str">
        <f>本体!BY20</f>
        <v>〇</v>
      </c>
    </row>
    <row r="21" spans="1:10">
      <c r="A21" s="8" t="str">
        <f>本体!C21</f>
        <v>熊本大学</v>
      </c>
      <c r="B21" s="8" t="str">
        <f>本体!D21</f>
        <v>生命資源研究・支援センター アイソトープ総合施設　黒髪地区アイソトープ施設</v>
      </c>
      <c r="C21" s="8" t="str">
        <f t="shared" si="0"/>
        <v>熊本大学生命資源研究・支援センター アイソトープ総合施設　黒髪地区アイソトープ施設</v>
      </c>
      <c r="D21" s="8" t="str">
        <f>本体!I21</f>
        <v>化学実験;分子イメージング実験</v>
      </c>
      <c r="E21" s="8" t="str">
        <f>核種用!AQ21</f>
        <v>H-3、C-14、Na-22、P-32、P-33、S-35、Cl-36、Ca-45、Cr-51、Fe-59、Co-60、Zn-65、Tc-99m、I-125、I-131、Cs-137、Pb-210</v>
      </c>
      <c r="F21" s="8" t="str">
        <f>本体!BI21</f>
        <v>何らかの条件を満たせば可能</v>
      </c>
      <c r="G21" s="8" t="str">
        <f>本体!BT21</f>
        <v>△（応相談）</v>
      </c>
      <c r="H21" s="8" t="str">
        <f>本体!BV21</f>
        <v>〇</v>
      </c>
      <c r="I21" s="8" t="str">
        <f>本体!BZ21</f>
        <v>△（応相談）</v>
      </c>
      <c r="J21" s="8" t="str">
        <f>本体!BY21</f>
        <v>△（応相談）</v>
      </c>
    </row>
    <row r="22" spans="1:10">
      <c r="A22" s="8" t="str">
        <f>本体!C22</f>
        <v>熊本大学</v>
      </c>
      <c r="B22" s="8" t="str">
        <f>本体!D22</f>
        <v>生命資源研究・支援センター アイソトープ総合施設</v>
      </c>
      <c r="C22" s="8" t="str">
        <f t="shared" si="0"/>
        <v>熊本大学生命資源研究・支援センター アイソトープ総合施設</v>
      </c>
      <c r="D22" s="8" t="str">
        <f>本体!I22</f>
        <v>細胞実験;動物実験;化学実験;分子イメージング実験;がんを標的としたアイソトープ治療薬の研究開発</v>
      </c>
      <c r="E22" s="8" t="str">
        <f>核種用!AQ22</f>
        <v>H-3、C-14、F-18、Na-22、P-32、P-33、S-35、Ca-45、Cr-51、Fe-59、Cu-64、Ga-67、Ga-68、Ge-68、Tc-99m、In-111、I-123、I-125、I-131、Cs-137、Tl-201</v>
      </c>
      <c r="F22" s="8" t="str">
        <f>本体!BI22</f>
        <v>何らかの条件を満たせば可能</v>
      </c>
      <c r="G22" s="8" t="str">
        <f>本体!BT22</f>
        <v>〇</v>
      </c>
      <c r="H22" s="8" t="str">
        <f>本体!BV22</f>
        <v>△（応相談）</v>
      </c>
      <c r="I22" s="8" t="str">
        <f>本体!BZ22</f>
        <v>△（応相談）</v>
      </c>
      <c r="J22" s="8" t="str">
        <f>本体!BY22</f>
        <v>〇</v>
      </c>
    </row>
    <row r="23" spans="1:10">
      <c r="A23" s="8" t="str">
        <f>本体!C23</f>
        <v>鹿児島大学</v>
      </c>
      <c r="B23" s="8" t="str">
        <f>本体!D23</f>
        <v>研究推進機構研究支援センターアイソトープ実験施設</v>
      </c>
      <c r="C23" s="8" t="str">
        <f t="shared" si="0"/>
        <v>鹿児島大学研究推進機構研究支援センターアイソトープ実験施設</v>
      </c>
      <c r="D23" s="8" t="str">
        <f>本体!I23</f>
        <v>細胞実験;化学実験;金属材料評価</v>
      </c>
      <c r="E23" s="8" t="str">
        <f>核種用!AQ23</f>
        <v>H-3、C-14、Na-22、P-32、P-33、S-35、Ca-45、Cr-51、Fe-59、Co-57、Co-60、Cu-64、Y-88、I-125、I-131、Cs-137、Lu-177、Ir-192</v>
      </c>
      <c r="F23" s="8" t="str">
        <f>本体!BI23</f>
        <v>可能</v>
      </c>
      <c r="G23" s="8" t="str">
        <f>本体!BT23</f>
        <v>△（応相談）</v>
      </c>
      <c r="H23" s="8" t="str">
        <f>本体!BV23</f>
        <v>〇</v>
      </c>
      <c r="I23" s="8" t="str">
        <f>本体!BZ23</f>
        <v>△（応相談）</v>
      </c>
      <c r="J23" s="8" t="str">
        <f>本体!BY23</f>
        <v>〇</v>
      </c>
    </row>
    <row r="24" spans="1:10">
      <c r="A24" s="8" t="str">
        <f>本体!C24</f>
        <v>産業医科大学</v>
      </c>
      <c r="B24" s="8" t="str">
        <f>本体!D24</f>
        <v>アイソトープ研究センター</v>
      </c>
      <c r="C24" s="8" t="str">
        <f t="shared" si="0"/>
        <v>産業医科大学アイソトープ研究センター</v>
      </c>
      <c r="D24" s="8" t="str">
        <f>本体!I24</f>
        <v>細胞実験;動物実験;化学実験</v>
      </c>
      <c r="E24" s="8" t="str">
        <f>核種用!AQ24</f>
        <v>H-3、C-14、Na-22、P-32、P-33、S-35、Ca-45、Cr-51、Fe-59、Zn-65、Ga-67、I-125、I-131、Cs-137</v>
      </c>
      <c r="F24" s="8" t="str">
        <f>本体!BI24</f>
        <v>何らかの条件を満たせば可能</v>
      </c>
      <c r="G24" s="8" t="str">
        <f>本体!BT24</f>
        <v>〇</v>
      </c>
      <c r="H24" s="8" t="str">
        <f>本体!BV24</f>
        <v>×</v>
      </c>
      <c r="I24" s="8" t="str">
        <f>本体!BZ24</f>
        <v>×</v>
      </c>
      <c r="J24" s="8" t="str">
        <f>本体!BY24</f>
        <v>〇</v>
      </c>
    </row>
    <row r="25" spans="1:10">
      <c r="A25" s="8" t="str">
        <f>本体!C25</f>
        <v>東京大学</v>
      </c>
      <c r="B25" s="8" t="str">
        <f>本体!D25</f>
        <v>東京大学農学生命科学研究科　アイソトープ農学教育研究施設</v>
      </c>
      <c r="C25" s="8" t="str">
        <f t="shared" si="0"/>
        <v>東京大学東京大学農学生命科学研究科　アイソトープ農学教育研究施設</v>
      </c>
      <c r="D25" s="8" t="str">
        <f>本体!I25</f>
        <v>細胞実験;化学実験</v>
      </c>
      <c r="E25" s="8" t="str">
        <f>核種用!AQ25</f>
        <v>H-3、C-14、Na-22、P-32、P-33、S-35、Cl-36、Ca-45、Cr-51、Fe-59、Co-57、Co-60、Cu-64、Zn-65、Y-90、I-125、I-131、Cs-137、Pb-210</v>
      </c>
      <c r="F25" s="8" t="str">
        <f>本体!BI25</f>
        <v>可　（上限 20名/年）</v>
      </c>
      <c r="G25" s="8" t="str">
        <f>本体!BT25</f>
        <v>×</v>
      </c>
      <c r="H25" s="8" t="str">
        <f>本体!BV25</f>
        <v>〇</v>
      </c>
      <c r="I25" s="8" t="str">
        <f>本体!BZ25</f>
        <v>△（応相談）</v>
      </c>
      <c r="J25" s="8" t="str">
        <f>本体!BY25</f>
        <v>〇</v>
      </c>
    </row>
    <row r="26" spans="1:10">
      <c r="A26" s="8" t="str">
        <f>本体!C26</f>
        <v>東邦大学</v>
      </c>
      <c r="B26" s="8" t="str">
        <f>本体!D26</f>
        <v>東邦大学理学部RI実験室</v>
      </c>
      <c r="C26" s="8" t="str">
        <f t="shared" si="0"/>
        <v>東邦大学東邦大学理学部RI実験室</v>
      </c>
      <c r="D26" s="8" t="str">
        <f>本体!I26</f>
        <v>細胞実験;化学実験</v>
      </c>
      <c r="E26" s="8" t="str">
        <f>核種用!AQ26</f>
        <v>H-3、C-14、Na-22、P-32、P-33、S-35、Ca-45、Cr-51、Co-57、Y-90、I-125、I-131、Cs-137</v>
      </c>
      <c r="F26" s="8" t="str">
        <f>本体!BI26</f>
        <v>何らかの条件を満たせば可能</v>
      </c>
      <c r="G26" s="8" t="str">
        <f>本体!BT26</f>
        <v>×</v>
      </c>
      <c r="H26" s="8" t="str">
        <f>本体!BV26</f>
        <v>〇</v>
      </c>
      <c r="I26" s="8" t="str">
        <f>本体!BZ26</f>
        <v>×</v>
      </c>
      <c r="J26" s="8" t="str">
        <f>本体!BY26</f>
        <v>×</v>
      </c>
    </row>
    <row r="27" spans="1:10">
      <c r="A27" s="8" t="str">
        <f>本体!C27</f>
        <v>筑波大学</v>
      </c>
      <c r="B27" s="8" t="str">
        <f>本体!D27</f>
        <v>アイソトープ環境動態研究センター</v>
      </c>
      <c r="C27" s="8" t="str">
        <f t="shared" si="0"/>
        <v>筑波大学アイソトープ環境動態研究センター</v>
      </c>
      <c r="D27" s="8" t="str">
        <f>本体!I27</f>
        <v>細胞実験;化学実験</v>
      </c>
      <c r="E27" s="8" t="str">
        <f>核種用!AQ27</f>
        <v>H-3、C-14、Na-22、P-32、P-33、S-35、Cl-36、Ca-45、Cr-51、Fe-59、Co-57、Co-60、Zn-65、Ga-67、Y-88、Zr-89、Y-90、Tc-99m、In-111、I-125、I-131、Cs-137</v>
      </c>
      <c r="F27" s="8" t="str">
        <f>本体!BI27</f>
        <v>何らかの条件を満たせば可能</v>
      </c>
      <c r="G27" s="8" t="str">
        <f>本体!BT27</f>
        <v>×</v>
      </c>
      <c r="H27" s="8" t="str">
        <f>本体!BV27</f>
        <v>〇</v>
      </c>
      <c r="I27" s="8" t="str">
        <f>本体!BZ27</f>
        <v>×</v>
      </c>
      <c r="J27" s="8" t="str">
        <f>本体!BY27</f>
        <v>〇</v>
      </c>
    </row>
    <row r="28" spans="1:10">
      <c r="A28" s="8" t="str">
        <f>本体!C28</f>
        <v>神戸大学</v>
      </c>
      <c r="B28" s="8" t="str">
        <f>本体!D28</f>
        <v>研究基盤センター</v>
      </c>
      <c r="C28" s="8" t="str">
        <f t="shared" si="0"/>
        <v>神戸大学研究基盤センター</v>
      </c>
      <c r="D28" s="8" t="str">
        <f>本体!I28</f>
        <v>細胞実験;植物実験</v>
      </c>
      <c r="E28" s="8" t="str">
        <f>核種用!AQ28</f>
        <v>H-3、C-14、Na-22、P-32、P-33、S-35、Cl-36、Ca-45、Cr-51、Fe-59、Zn-65、I-125、Cs-137</v>
      </c>
      <c r="F28" s="8" t="str">
        <f>本体!BI28</f>
        <v>何らかの条件を満たせば可能</v>
      </c>
      <c r="G28" s="8" t="str">
        <f>本体!BT28</f>
        <v>×</v>
      </c>
      <c r="H28" s="8" t="str">
        <f>本体!BV28</f>
        <v>△（応相談）</v>
      </c>
      <c r="I28" s="8" t="str">
        <f>本体!BZ28</f>
        <v>×</v>
      </c>
      <c r="J28" s="8" t="str">
        <f>本体!BY28</f>
        <v>〇</v>
      </c>
    </row>
    <row r="29" spans="1:10">
      <c r="A29" s="8" t="str">
        <f>本体!C29</f>
        <v>山口大学</v>
      </c>
      <c r="B29" s="8" t="str">
        <f>本体!D29</f>
        <v>大学研究推進機構総合科学実験センターRI実験施設</v>
      </c>
      <c r="C29" s="8" t="str">
        <f t="shared" si="0"/>
        <v>山口大学大学研究推進機構総合科学実験センターRI実験施設</v>
      </c>
      <c r="D29" s="8" t="str">
        <f>本体!I29</f>
        <v>細胞実験;動物実験;化学実験</v>
      </c>
      <c r="E29" s="8" t="str">
        <f>核種用!AQ29</f>
        <v>H-3、C-14、Na-22、P-32、P-33、S-35、Ca-45、Cr-51、Co-57、I-123、I-125</v>
      </c>
      <c r="F29" s="8" t="str">
        <f>本体!BI29</f>
        <v>不可</v>
      </c>
      <c r="G29" s="8" t="str">
        <f>本体!BT29</f>
        <v>〇</v>
      </c>
      <c r="H29" s="8" t="str">
        <f>本体!BV29</f>
        <v>△（応相談）</v>
      </c>
      <c r="I29" s="8" t="str">
        <f>本体!BZ29</f>
        <v>×</v>
      </c>
      <c r="J29" s="8" t="str">
        <f>本体!BY29</f>
        <v>×</v>
      </c>
    </row>
    <row r="30" spans="1:10">
      <c r="A30" s="8" t="str">
        <f>本体!C30</f>
        <v>千葉大学</v>
      </c>
      <c r="B30" s="8" t="str">
        <f>本体!D30</f>
        <v>千葉大学アイソトープ実験施設</v>
      </c>
      <c r="C30" s="8" t="str">
        <f t="shared" si="0"/>
        <v>千葉大学千葉大学アイソトープ実験施設</v>
      </c>
      <c r="D30" s="8" t="str">
        <f>本体!I30</f>
        <v>細胞実験;動物実験;分子イメージング実験</v>
      </c>
      <c r="E30" s="8" t="str">
        <f>核種用!AQ30</f>
        <v>H-3、C-14、Na-22、P-32、P-33、S-35、Ca-45、Fe-59、Co-57、Co-60、Cu-64、Zn-65、Ga-67、Ga-68、Ge-68、Zr-89、Y-90、Tc-99m、In-111、I-123、I-125、I-131、Cs-137、Lu-177、Re-188、Tl-201、At-211</v>
      </c>
      <c r="F30" s="8" t="str">
        <f>本体!BI30</f>
        <v>何らかの条件を満たせば可能</v>
      </c>
      <c r="G30" s="8" t="str">
        <f>本体!BT30</f>
        <v>〇</v>
      </c>
      <c r="H30" s="8" t="str">
        <f>本体!BV30</f>
        <v>〇</v>
      </c>
      <c r="I30" s="8" t="str">
        <f>本体!BZ30</f>
        <v>×</v>
      </c>
      <c r="J30" s="8" t="str">
        <f>本体!BY30</f>
        <v>×</v>
      </c>
    </row>
    <row r="31" spans="1:10">
      <c r="A31" s="8" t="str">
        <f>本体!C31</f>
        <v>愛媛大学</v>
      </c>
      <c r="B31" s="8" t="str">
        <f>本体!D31</f>
        <v>愛媛大学学術支援センター(重信地区)RI施設</v>
      </c>
      <c r="C31" s="8" t="str">
        <f t="shared" si="0"/>
        <v>愛媛大学愛媛大学学術支援センター(重信地区)RI施設</v>
      </c>
      <c r="D31" s="8" t="str">
        <f>本体!I31</f>
        <v>細胞実験;化学実験</v>
      </c>
      <c r="E31" s="8" t="str">
        <f>核種用!AQ31</f>
        <v>H-3、C-14、Na-22、P-32、P-33、S-35、Cl-36、Ca-45、Cr-51、Fe-59、Co-57、Co-60、Cu-64、Zn-65、Ga-67、Ga-68、Ge-68、Y-90、Tc-99m、In-111、I-123、I-125、I-131、Cs-137、Tl-201</v>
      </c>
      <c r="F31" s="8" t="str">
        <f>本体!BI31</f>
        <v>何らかの条件を満たせば可能</v>
      </c>
      <c r="G31" s="8" t="str">
        <f>本体!BT31</f>
        <v>×</v>
      </c>
      <c r="H31" s="8" t="str">
        <f>本体!BV31</f>
        <v>△（応相談）</v>
      </c>
      <c r="I31" s="8" t="str">
        <f>本体!BZ31</f>
        <v>〇</v>
      </c>
      <c r="J31" s="8" t="str">
        <f>本体!BY31</f>
        <v>〇</v>
      </c>
    </row>
    <row r="32" spans="1:10">
      <c r="A32" s="8" t="str">
        <f>本体!C32</f>
        <v>学校法人 北里研究所 北里大学医学部</v>
      </c>
      <c r="B32" s="8" t="str">
        <f>本体!D32</f>
        <v>バイオイメージング研究センターRI部門</v>
      </c>
      <c r="C32" s="8" t="str">
        <f t="shared" si="0"/>
        <v>学校法人 北里研究所 北里大学医学部バイオイメージング研究センターRI部門</v>
      </c>
      <c r="D32" s="8" t="str">
        <f>本体!I32</f>
        <v>細胞実験;分子イメージング実験</v>
      </c>
      <c r="E32" s="8" t="str">
        <f>核種用!AQ32</f>
        <v>H-3、C-14、P-32、P-33、S-35、Ca-45、Cr-51、Fe-59、Co-57、Ga-67、Tc-99m、I-125、I-131</v>
      </c>
      <c r="F32" s="8" t="str">
        <f>本体!BI32</f>
        <v>何らかの条件を満たせば可能</v>
      </c>
      <c r="G32" s="8" t="str">
        <f>本体!BT32</f>
        <v>✕</v>
      </c>
      <c r="H32" s="8" t="str">
        <f>本体!BV32</f>
        <v>△（応相談）</v>
      </c>
      <c r="I32" s="8" t="str">
        <f>本体!BZ32</f>
        <v>〇</v>
      </c>
      <c r="J32" s="8" t="str">
        <f>本体!BY32</f>
        <v>△（応相談）</v>
      </c>
    </row>
    <row r="33" spans="1:10">
      <c r="A33" s="8" t="str">
        <f>本体!C33</f>
        <v>新潟大学</v>
      </c>
      <c r="B33" s="8" t="str">
        <f>本体!D33</f>
        <v>研究統括機構共用設備基盤センター放射性同位元素部門旭町ＲＩ施設</v>
      </c>
      <c r="C33" s="8" t="str">
        <f t="shared" si="0"/>
        <v>新潟大学研究統括機構共用設備基盤センター放射性同位元素部門旭町ＲＩ施設</v>
      </c>
      <c r="D33" s="8" t="str">
        <f>本体!I33</f>
        <v>細胞実験;動物実験;化学実験</v>
      </c>
      <c r="E33" s="8" t="str">
        <f>核種用!AQ33</f>
        <v>H-3、C-11、C-14、N-13、F-18、Na-22、P-32、P-33、S-35、Ca-45、Cr-51、Fe-59、Co-57、Co-60、Cu-64、Zn-65、Ga-67、Ga-68、Ge-68、Y-88、Zr-89、Y-90、Tc-99m、I-125、I-131、Cs-137、Lu-177、Re-188、Ir-192、Tl-201、Pb-210、At-211</v>
      </c>
      <c r="F33" s="8" t="str">
        <f>本体!BI33</f>
        <v>何らかの条件を満たせば可能</v>
      </c>
      <c r="G33" s="8" t="str">
        <f>本体!BT33</f>
        <v>△（応相談）</v>
      </c>
      <c r="H33" s="8" t="str">
        <f>本体!BV33</f>
        <v>×</v>
      </c>
      <c r="I33" s="8" t="str">
        <f>本体!BZ33</f>
        <v>△（応相談）</v>
      </c>
      <c r="J33" s="8" t="str">
        <f>本体!BY33</f>
        <v>〇</v>
      </c>
    </row>
    <row r="34" spans="1:10">
      <c r="A34" s="8" t="str">
        <f>本体!C34</f>
        <v>東北大学</v>
      </c>
      <c r="B34" s="8" t="str">
        <f>本体!D34</f>
        <v>東北大学 先端量子ビーム科学研究センター（三神峯事業所）</v>
      </c>
      <c r="C34" s="8" t="str">
        <f t="shared" si="0"/>
        <v>東北大学東北大学 先端量子ビーム科学研究センター（三神峯事業所）</v>
      </c>
      <c r="D34" s="8" t="str">
        <f>本体!I34</f>
        <v>化学実験;加速器実験;遺伝子組換え実験（P1P）</v>
      </c>
      <c r="E34" s="8" t="str">
        <f>核種用!AQ34</f>
        <v>C-11、N-13、F-18、Na-22、P-32、P-33、S-35、Ca-45、Cr-51、Fe-59、Co-57、Co-60、Cu-64、Zn-65、Ga-67、Ga-68、Ge-68、Y-88、Zr-89、Y-90、Tc-99m、In-111、I-125、I-131、Ba-135m、Cs-137、Lu-177、Re-188、Ir-192、Tl-201、Pb-210、At-211、Ac-225</v>
      </c>
      <c r="F34" s="8" t="str">
        <f>本体!BI34</f>
        <v>可能</v>
      </c>
      <c r="G34" s="8" t="str">
        <f>本体!BT34</f>
        <v>×</v>
      </c>
      <c r="H34" s="8" t="str">
        <f>本体!BV34</f>
        <v>×</v>
      </c>
      <c r="I34" s="8" t="str">
        <f>本体!BZ34</f>
        <v>〇</v>
      </c>
      <c r="J34" s="8" t="str">
        <f>本体!BY34</f>
        <v>〇</v>
      </c>
    </row>
    <row r="35" spans="1:10">
      <c r="A35" s="8" t="str">
        <f>本体!C35</f>
        <v>量子科学技術研究開発機構</v>
      </c>
      <c r="B35" s="8" t="str">
        <f>本体!D35</f>
        <v>量子医学・医療部門　量子医科学研究所</v>
      </c>
      <c r="C35" s="8" t="str">
        <f t="shared" si="0"/>
        <v>量子科学技術研究開発機構量子医学・医療部門　量子医科学研究所</v>
      </c>
      <c r="D35" s="8" t="str">
        <f>本体!I35</f>
        <v>細胞実験;動物実験;化学実験;加速器実験;分子イメージング実験;がんを標的としたアイソトープ治療薬の研究開発</v>
      </c>
      <c r="E35" s="8" t="str">
        <f>核種用!AQ35</f>
        <v>H-3、C-11、C-14、N-13、F-18、Na-22、P-32、S-35、Cl-36、Cr-51、Fe-59、Co-57、Co-60、Cu-64、Zn-65、Ga-67、Ga-68、Ge-68、Y-88、Zr-89、Y-90、Tc-99m、In-111、I-123、I-124、I-125、I-131、Cs-137、Lu-177、Re-188、Tl-201、At-211、Ra-223、Ac-225</v>
      </c>
      <c r="F35" s="8" t="str">
        <f>本体!BI35</f>
        <v>何らかの条件を満たせば可能</v>
      </c>
      <c r="G35" s="8" t="str">
        <f>本体!BT35</f>
        <v>〇</v>
      </c>
      <c r="H35" s="8" t="str">
        <f>本体!BV35</f>
        <v>〇</v>
      </c>
      <c r="I35" s="8" t="str">
        <f>本体!BZ35</f>
        <v>〇</v>
      </c>
      <c r="J35" s="8" t="str">
        <f>本体!BY35</f>
        <v>〇</v>
      </c>
    </row>
    <row r="36" spans="1:10">
      <c r="A36" s="8" t="str">
        <f>本体!C36</f>
        <v>順天堂大学</v>
      </c>
      <c r="B36" s="8" t="str">
        <f>本体!D36</f>
        <v>大学院医学研究科</v>
      </c>
      <c r="C36" s="8" t="str">
        <f t="shared" si="0"/>
        <v>順天堂大学大学院医学研究科</v>
      </c>
      <c r="D36" s="8" t="str">
        <f>本体!I36</f>
        <v>細胞実験;動物実験;化学実験</v>
      </c>
      <c r="E36" s="8" t="str">
        <f>核種用!AQ36</f>
        <v>H-3、C-14、F-18、Na-22、P-32、P-33、S-35、Ca-45、Cr-51、Fe-59、Co-57、Zn-65、Ga-67、Tc-99m、In-111、I-123、I-125、I-131、Tl-201</v>
      </c>
      <c r="F36" s="8" t="str">
        <f>本体!BI36</f>
        <v>何らかの条件を満たせば可能</v>
      </c>
      <c r="G36" s="8" t="str">
        <f>本体!BT36</f>
        <v>〇</v>
      </c>
      <c r="H36" s="8" t="str">
        <f>本体!BV36</f>
        <v>〇</v>
      </c>
      <c r="I36" s="8" t="str">
        <f>本体!BZ36</f>
        <v>×</v>
      </c>
      <c r="J36" s="8" t="str">
        <f>本体!BY36</f>
        <v>×</v>
      </c>
    </row>
    <row r="37" spans="1:10">
      <c r="A37" s="8" t="str">
        <f>本体!C37</f>
        <v>国立研究開発法人　量子科学技術研究開発機構　高崎量子応用研究所</v>
      </c>
      <c r="B37" s="8" t="str">
        <f>本体!D37</f>
        <v>イオン照射研究施設（TIARA）</v>
      </c>
      <c r="C37" s="8" t="str">
        <f t="shared" si="0"/>
        <v>国立研究開発法人　量子科学技術研究開発機構　高崎量子応用研究所イオン照射研究施設（TIARA）</v>
      </c>
      <c r="D37" s="8" t="str">
        <f>本体!I37</f>
        <v>細胞実験;動物実験;化学実験;加速器実験;分子イメージング実験;がんを標的としたアイソトープ治療薬の研究開発</v>
      </c>
      <c r="E37" s="8" t="str">
        <f>核種用!AQ37</f>
        <v>C-11、N-13、F-18、Na-22、P-32、P-33、S-35、Cr-51、Fe-59、Co-57、Cu-64、Zn-65、Ga-67、Ga-68、Ge-68、Y-88、Zr-89、Y-90、Tc-99m、In-111、I-123、I-124、I-125、I-131、Cs-137、Lu-177、Re-188、Tl-201、At-211、Ac-225</v>
      </c>
      <c r="F37" s="8" t="str">
        <f>本体!BI37</f>
        <v>何らかの条件を満たせば可能</v>
      </c>
      <c r="G37" s="8" t="str">
        <f>本体!BT37</f>
        <v>〇</v>
      </c>
      <c r="H37" s="8" t="str">
        <f>本体!BV37</f>
        <v>〇</v>
      </c>
      <c r="I37" s="8" t="str">
        <f>本体!BZ37</f>
        <v>△（応相談）</v>
      </c>
      <c r="J37" s="8" t="str">
        <f>本体!BY37</f>
        <v>〇</v>
      </c>
    </row>
    <row r="38" spans="1:10">
      <c r="A38" s="8" t="str">
        <f>本体!C38</f>
        <v>大阪大学</v>
      </c>
      <c r="B38" s="8" t="str">
        <f>本体!D38</f>
        <v>核物理研究センター</v>
      </c>
      <c r="C38" s="8" t="str">
        <f t="shared" si="0"/>
        <v>大阪大学核物理研究センター</v>
      </c>
      <c r="D38" s="8" t="str">
        <f>本体!I38</f>
        <v>細胞実験;化学実験;加速器実験</v>
      </c>
      <c r="E38" s="8" t="str">
        <f>核種用!AQ38</f>
        <v>H-3、C-11、C-14、N-13、F-18、Na-22、P-32、P-33、S-35、Cl-36、Ca-45、Cr-51、Fe-59、Co-57、Co-60、Cu-64、Zn-65、Ga-67、Ga-68、Ge-68、Y-88、Zr-89、Y-90、Tc-99m、In-111、I-123、I-124、I-125、I-131、Ba-135m、Cs-137、Lu-177、Re-188、Ir-192、Tl-201、Pb-210、At-211、Pb-212、Ra-223、Ra-224、Ac-225</v>
      </c>
      <c r="F38" s="8" t="str">
        <f>本体!BI38</f>
        <v>可能</v>
      </c>
      <c r="G38" s="8" t="str">
        <f>本体!BT38</f>
        <v>×</v>
      </c>
      <c r="H38" s="8" t="str">
        <f>本体!BV38</f>
        <v>×</v>
      </c>
      <c r="I38" s="8" t="str">
        <f>本体!BZ38</f>
        <v>×</v>
      </c>
      <c r="J38" s="8" t="str">
        <f>本体!BY38</f>
        <v>〇</v>
      </c>
    </row>
    <row r="39" spans="1:10">
      <c r="A39" s="8" t="str">
        <f>本体!C39</f>
        <v>東京医科歯科大学</v>
      </c>
      <c r="B39" s="8" t="str">
        <f>本体!D39</f>
        <v>統合研究機構リサーチコアセンター</v>
      </c>
      <c r="C39" s="8" t="str">
        <f t="shared" si="0"/>
        <v>東京医科歯科大学統合研究機構リサーチコアセンター</v>
      </c>
      <c r="D39" s="8" t="str">
        <f>本体!I39</f>
        <v>細胞実験;動物実験;化学実験;分子イメージング実験;がんを標的としたアイソトープ治療薬の研究開発</v>
      </c>
      <c r="E39" s="8" t="str">
        <f>核種用!AQ39</f>
        <v>H-3、C-14、Na-22、P-32、P-33、S-35、Cl-36、Ca-45、Cr-51、Fe-59、Co-57、Co-60、Cu-64、Zn-65、Ga-67、Y-90、Tc-99m、In-111、I-123、I-125、I-131、Cs-137</v>
      </c>
      <c r="F39" s="8" t="str">
        <f>本体!BI39</f>
        <v>何らかの条件を満たせば可能</v>
      </c>
      <c r="G39" s="8" t="str">
        <f>本体!BT39</f>
        <v>〇</v>
      </c>
      <c r="H39" s="8" t="str">
        <f>本体!BV39</f>
        <v>〇</v>
      </c>
      <c r="I39" s="8" t="str">
        <f>本体!BZ39</f>
        <v>△（応相談）</v>
      </c>
      <c r="J39" s="8" t="str">
        <f>本体!BY39</f>
        <v>〇</v>
      </c>
    </row>
    <row r="40" spans="1:10">
      <c r="A40" s="8" t="str">
        <f>本体!C40</f>
        <v>京都大学</v>
      </c>
      <c r="B40" s="8" t="str">
        <f>本体!D40</f>
        <v>工学研究科附属量子理工学教育研究センター</v>
      </c>
      <c r="C40" s="8" t="str">
        <f t="shared" si="0"/>
        <v>京都大学工学研究科附属量子理工学教育研究センター</v>
      </c>
      <c r="D40" s="8" t="str">
        <f>本体!I40</f>
        <v>加速器実験</v>
      </c>
      <c r="E40" s="8" t="str">
        <f>核種用!AQ40</f>
        <v>（加速器による放射線種）Ｘ線、電子線、及びH, He, Li, C, Cより重い希ガス以外のイオン（安定同位体に限る）</v>
      </c>
      <c r="F40" s="8" t="str">
        <f>本体!BI40</f>
        <v>可能</v>
      </c>
      <c r="G40" s="8" t="str">
        <f>本体!BT40</f>
        <v>×</v>
      </c>
      <c r="H40" s="8" t="str">
        <f>本体!BV40</f>
        <v>×</v>
      </c>
      <c r="I40" s="8" t="str">
        <f>本体!BZ40</f>
        <v>〇</v>
      </c>
      <c r="J40" s="8" t="str">
        <f>本体!BY40</f>
        <v>〇</v>
      </c>
    </row>
    <row r="41" spans="1:10">
      <c r="A41" s="8" t="str">
        <f>本体!C41</f>
        <v>名古屋大学</v>
      </c>
      <c r="B41" s="8" t="str">
        <f>本体!D41</f>
        <v>医学部アイソトープ総合センター分館</v>
      </c>
      <c r="C41" s="8" t="str">
        <f t="shared" si="0"/>
        <v>名古屋大学医学部アイソトープ総合センター分館</v>
      </c>
      <c r="D41" s="8" t="str">
        <f>本体!I41</f>
        <v>トレーサー実験</v>
      </c>
      <c r="E41" s="8" t="str">
        <f>核種用!AQ41</f>
        <v>H-3、C-11、F-18、Na-22、P-32、P-33、S-35、Cl-36、Ca-45、Cr-51、Fe-59、Co-57、Co-60、Cu-64、Ga-67、Ge-68、Y-88、Y-90、In-111、I-125、I-131、Cs-137、Lu-177、Tl-201、Pb-210</v>
      </c>
      <c r="F41" s="8" t="str">
        <f>本体!BI41</f>
        <v>何らかの条件を満たせば可能</v>
      </c>
      <c r="G41" s="8" t="str">
        <f>本体!BT41</f>
        <v>×</v>
      </c>
      <c r="H41" s="8" t="str">
        <f>本体!BV41</f>
        <v>×</v>
      </c>
      <c r="I41" s="8" t="str">
        <f>本体!BZ41</f>
        <v>×</v>
      </c>
      <c r="J41" s="8" t="str">
        <f>本体!BY41</f>
        <v>×</v>
      </c>
    </row>
    <row r="42" spans="1:10">
      <c r="A42" s="8" t="str">
        <f>本体!C42</f>
        <v>大阪公立大学</v>
      </c>
      <c r="B42" s="8" t="str">
        <f>本体!D42</f>
        <v>大阪公立大学　杉本地区事業所</v>
      </c>
      <c r="C42" s="8" t="str">
        <f t="shared" si="0"/>
        <v>大阪公立大学大阪公立大学　杉本地区事業所</v>
      </c>
      <c r="D42" s="8" t="str">
        <f>本体!I42</f>
        <v>細胞実験</v>
      </c>
      <c r="E42" s="8" t="str">
        <f>核種用!AQ42</f>
        <v>H-3、C-14、P-32、P-33、S-35、Ca-45</v>
      </c>
      <c r="F42" s="8" t="str">
        <f>本体!BI42</f>
        <v>何らかの条件を満たせば可能</v>
      </c>
      <c r="G42" s="8" t="str">
        <f>本体!BT42</f>
        <v>×</v>
      </c>
      <c r="H42" s="8" t="str">
        <f>本体!BV42</f>
        <v>×</v>
      </c>
      <c r="I42" s="8" t="str">
        <f>本体!BZ42</f>
        <v>×</v>
      </c>
      <c r="J42" s="8" t="str">
        <f>本体!BY42</f>
        <v>×</v>
      </c>
    </row>
    <row r="43" spans="1:10">
      <c r="A43" s="8" t="str">
        <f>本体!C43</f>
        <v>東京海洋大学</v>
      </c>
      <c r="B43" s="8" t="str">
        <f>本体!D43</f>
        <v>放射性同位元素管理センター</v>
      </c>
      <c r="C43" s="8" t="str">
        <f t="shared" si="0"/>
        <v>東京海洋大学放射性同位元素管理センター</v>
      </c>
      <c r="D43" s="8" t="str">
        <f>本体!I43</f>
        <v>細胞実験;動物実験;化学実験</v>
      </c>
      <c r="E43" s="8" t="str">
        <f>核種用!AQ43</f>
        <v>H-3、C-14、Na-22、P-32、P-33、S-35、Cl-36、Ca-45、Cr-51、Fe-59、Co-60、Cu-64、Y-90、I-125、I-131、Cs-137</v>
      </c>
      <c r="F43" s="8" t="str">
        <f>本体!BI43</f>
        <v>何らかの条件を満たせば可能</v>
      </c>
      <c r="G43" s="8" t="str">
        <f>本体!BT43</f>
        <v>△（応相談）</v>
      </c>
      <c r="H43" s="8" t="str">
        <f>本体!BV43</f>
        <v>×</v>
      </c>
      <c r="I43" s="8" t="str">
        <f>本体!BZ43</f>
        <v>〇</v>
      </c>
      <c r="J43" s="8" t="str">
        <f>本体!BY43</f>
        <v>〇</v>
      </c>
    </row>
    <row r="44" spans="1:10">
      <c r="A44" s="8" t="str">
        <f>本体!C44</f>
        <v>北海道大学</v>
      </c>
      <c r="B44" s="8" t="str">
        <f>本体!D44</f>
        <v>大学院保健科学研究院</v>
      </c>
      <c r="C44" s="8" t="str">
        <f t="shared" si="0"/>
        <v>北海道大学大学院保健科学研究院</v>
      </c>
      <c r="D44" s="8" t="str">
        <f>本体!I44</f>
        <v>細胞実験</v>
      </c>
      <c r="E44" s="8" t="str">
        <f>核種用!AQ44</f>
        <v>P-32、Tc-99m</v>
      </c>
      <c r="F44" s="8" t="str">
        <f>本体!BI44</f>
        <v>不可</v>
      </c>
      <c r="G44" s="8" t="str">
        <f>本体!BT44</f>
        <v>×</v>
      </c>
      <c r="H44" s="8" t="str">
        <f>本体!BV44</f>
        <v>×</v>
      </c>
      <c r="I44" s="8" t="str">
        <f>本体!BZ44</f>
        <v>×</v>
      </c>
      <c r="J44" s="8" t="str">
        <f>本体!BY44</f>
        <v>×</v>
      </c>
    </row>
    <row r="45" spans="1:10">
      <c r="A45" s="8" t="str">
        <f>本体!C45</f>
        <v>東北大学</v>
      </c>
      <c r="B45" s="8" t="str">
        <f>本体!D45</f>
        <v>金属材料研究所附属量子エネルギー材料科学国際研究センター</v>
      </c>
      <c r="C45" s="8" t="str">
        <f t="shared" si="0"/>
        <v>東北大学金属材料研究所附属量子エネルギー材料科学国際研究センター</v>
      </c>
      <c r="D45" s="8" t="str">
        <f>本体!I45</f>
        <v>化学実験、物性物理学、材料科学、半導体デバイス</v>
      </c>
      <c r="E45" s="8" t="str">
        <f>核種用!AQ45</f>
        <v>H-3、C-14、F-18、Na-22、P-32、P-33、S-35、Cl-36、Ca-45、Cr-51、Fe-59、Co-57、Co-60、Cu-64、Zn-65、Ga-68、Y-88、Zr-89、Y-90、Tc-99m、In-111、I-131、Ba-135m、Cs-137、Lu-177、Re-188、Ir-192、Tl-201、Pb-210、Pb-212、Ra-223、Ra-224、Ac-225</v>
      </c>
      <c r="F45" s="8" t="str">
        <f>本体!BI45</f>
        <v>何らかの条件を満たせば可能</v>
      </c>
      <c r="G45" s="8" t="str">
        <f>本体!BT45</f>
        <v>×</v>
      </c>
      <c r="H45" s="8" t="str">
        <f>本体!BV45</f>
        <v>×</v>
      </c>
      <c r="I45" s="8" t="str">
        <f>本体!BZ45</f>
        <v>〇</v>
      </c>
      <c r="J45" s="8" t="str">
        <f>本体!BY45</f>
        <v>〇</v>
      </c>
    </row>
    <row r="46" spans="1:10">
      <c r="A46" s="8" t="str">
        <f>本体!C46</f>
        <v>杏林大学</v>
      </c>
      <c r="B46" s="8" t="str">
        <f>本体!D46</f>
        <v>医学部共同研究施設放射性同位元素部門</v>
      </c>
      <c r="C46" s="8" t="str">
        <f t="shared" si="0"/>
        <v>杏林大学医学部共同研究施設放射性同位元素部門</v>
      </c>
      <c r="D46" s="8" t="str">
        <f>本体!I46</f>
        <v>細胞実験</v>
      </c>
      <c r="E46" s="8" t="str">
        <f>核種用!AQ46</f>
        <v>H-3、C-14、P-32、P-33、S-35、Cl-36、Ca-45、Cr-51、Fe-59、Co-60、Zn-65、I-125</v>
      </c>
      <c r="F46" s="8" t="str">
        <f>本体!BI46</f>
        <v>何らかの条件を満たせば可能</v>
      </c>
      <c r="G46" s="8" t="str">
        <f>本体!BT46</f>
        <v>×</v>
      </c>
      <c r="H46" s="8" t="str">
        <f>本体!BV46</f>
        <v>×</v>
      </c>
      <c r="I46" s="8" t="str">
        <f>本体!BZ46</f>
        <v>×</v>
      </c>
      <c r="J46" s="8" t="str">
        <f>本体!BY46</f>
        <v>△（応相談）</v>
      </c>
    </row>
    <row r="47" spans="1:10">
      <c r="A47" s="8" t="e">
        <f>本体!#REF!</f>
        <v>#REF!</v>
      </c>
      <c r="B47" s="8" t="e">
        <f>本体!#REF!</f>
        <v>#REF!</v>
      </c>
      <c r="C47" s="8" t="e">
        <f t="shared" si="0"/>
        <v>#REF!</v>
      </c>
      <c r="D47" s="8" t="e">
        <f>本体!#REF!</f>
        <v>#REF!</v>
      </c>
      <c r="E47" s="8" t="e">
        <f>核種用!AQ47</f>
        <v>#REF!</v>
      </c>
      <c r="F47" s="8" t="e">
        <f>本体!#REF!</f>
        <v>#REF!</v>
      </c>
      <c r="G47" s="8" t="e">
        <f>本体!#REF!</f>
        <v>#REF!</v>
      </c>
      <c r="H47" s="8" t="e">
        <f>本体!#REF!</f>
        <v>#REF!</v>
      </c>
      <c r="I47" s="8" t="e">
        <f>本体!#REF!</f>
        <v>#REF!</v>
      </c>
      <c r="J47" s="8" t="e">
        <f>本体!#REF!</f>
        <v>#REF!</v>
      </c>
    </row>
    <row r="48" spans="1:10">
      <c r="A48" s="8" t="str">
        <f>本体!C47</f>
        <v>長岡技術科学大学</v>
      </c>
      <c r="B48" s="8" t="str">
        <f>本体!D47</f>
        <v>長岡技術科学大学（ラジオアイソトープセンター、極限エネルギー密度工学研究センター、原子力安全・システム安全棟）</v>
      </c>
      <c r="C48" s="8" t="str">
        <f t="shared" si="0"/>
        <v>長岡技術科学大学長岡技術科学大学（ラジオアイソトープセンター、極限エネルギー密度工学研究センター、原子力安全・システム安全棟）</v>
      </c>
      <c r="D48" s="8" t="str">
        <f>本体!I47</f>
        <v>化学実験;加速器実験</v>
      </c>
      <c r="E48" s="8" t="str">
        <f>核種用!AQ48</f>
        <v>H-3、C-14、P-32、S-35、Cr-51、Fe-59、Co-57、I-125、I-131、Cs-137</v>
      </c>
      <c r="F48" s="8" t="str">
        <f>本体!BI47</f>
        <v>何らかの条件を満たせば可能</v>
      </c>
      <c r="G48" s="8" t="str">
        <f>本体!BT47</f>
        <v>×</v>
      </c>
      <c r="H48" s="8" t="str">
        <f>本体!BV47</f>
        <v>×</v>
      </c>
      <c r="I48" s="8" t="str">
        <f>本体!BZ47</f>
        <v>〇</v>
      </c>
      <c r="J48" s="8" t="str">
        <f>本体!BY47</f>
        <v>〇</v>
      </c>
    </row>
    <row r="49" spans="1:10">
      <c r="A49" s="8" t="str">
        <f>本体!C48</f>
        <v>東京薬科大学</v>
      </c>
      <c r="B49" s="8" t="str">
        <f>本体!D48</f>
        <v>RI共同実験室</v>
      </c>
      <c r="C49" s="8" t="str">
        <f t="shared" si="0"/>
        <v>東京薬科大学RI共同実験室</v>
      </c>
      <c r="D49" s="8" t="str">
        <f>本体!I48</f>
        <v>細胞実験;動物実験;化学実験</v>
      </c>
      <c r="E49" s="8" t="str">
        <f>核種用!AQ49</f>
        <v>H-3、C-14、P-32</v>
      </c>
      <c r="F49" s="8" t="str">
        <f>本体!BI48</f>
        <v>何らかの条件を満たせば可能</v>
      </c>
      <c r="G49" s="8" t="str">
        <f>本体!BT48</f>
        <v>〇</v>
      </c>
      <c r="H49" s="8" t="str">
        <f>本体!BV48</f>
        <v>〇</v>
      </c>
      <c r="I49" s="8" t="str">
        <f>本体!BZ48</f>
        <v>×</v>
      </c>
      <c r="J49" s="8">
        <f>本体!BY48</f>
        <v>0</v>
      </c>
    </row>
    <row r="50" spans="1:10">
      <c r="A50" s="8" t="str">
        <f>本体!C49</f>
        <v>京都府立医科大学</v>
      </c>
      <c r="B50" s="8" t="str">
        <f>本体!D49</f>
        <v>京都府立医科大学中央研究室放射性同位元素室</v>
      </c>
      <c r="C50" s="8" t="str">
        <f t="shared" si="0"/>
        <v>京都府立医科大学京都府立医科大学中央研究室放射性同位元素室</v>
      </c>
      <c r="D50" s="8" t="str">
        <f>本体!I49</f>
        <v>細胞実験;化学実験</v>
      </c>
      <c r="E50" s="8" t="str">
        <f>核種用!AQ50</f>
        <v>H-3、C-14、F-18、Na-22、P-32、P-33、S-35、Cl-36、Ca-45、Cr-51、Fe-59、Co-57、Zn-65、Ga-67、Tc-99m、In-111、I-123、I-125、I-131、Tl-201</v>
      </c>
      <c r="F50" s="8" t="str">
        <f>本体!BI49</f>
        <v>何らかの条件を満たせば可能</v>
      </c>
      <c r="G50" s="8" t="str">
        <f>本体!BT49</f>
        <v>×</v>
      </c>
      <c r="H50" s="8" t="str">
        <f>本体!BV49</f>
        <v>△（応相談）</v>
      </c>
      <c r="I50" s="8" t="str">
        <f>本体!BZ49</f>
        <v>△（応相談）</v>
      </c>
      <c r="J50" s="8" t="str">
        <f>本体!BY49</f>
        <v>△（応相談）</v>
      </c>
    </row>
    <row r="51" spans="1:10">
      <c r="A51" s="8" t="str">
        <f>本体!C50</f>
        <v>九州大学</v>
      </c>
      <c r="B51" s="8" t="str">
        <f>本体!D50</f>
        <v>アイソトープ総合センター伊都地区実験室</v>
      </c>
      <c r="C51" s="8" t="str">
        <f t="shared" si="0"/>
        <v>九州大学アイソトープ総合センター伊都地区実験室</v>
      </c>
      <c r="D51" s="8" t="str">
        <f>本体!I50</f>
        <v>化学・生物学・工学・医学・農学・複合分野　利用実験</v>
      </c>
      <c r="E51" s="8" t="str">
        <f>核種用!AQ51</f>
        <v>H-3、C-14、Na-22、P-32、P-33、S-35、Cl-36、Ca-45、Cr-51、Fe-59、Co-57、Co-60、Cu-64、Zn-65、Y-88、Tc-99m、I-125、Cs-137、Pb-210</v>
      </c>
      <c r="F51" s="8" t="str">
        <f>本体!BI50</f>
        <v>不可</v>
      </c>
      <c r="G51" s="8" t="str">
        <f>本体!BT50</f>
        <v>×</v>
      </c>
      <c r="H51" s="8" t="str">
        <f>本体!BV50</f>
        <v>〇（オートクレーブ、クラスII安全キャビネット）</v>
      </c>
      <c r="I51" s="8" t="str">
        <f>本体!BZ50</f>
        <v>×</v>
      </c>
      <c r="J51" s="8" t="str">
        <f>本体!BY50</f>
        <v>△（学術研究者）</v>
      </c>
    </row>
    <row r="52" spans="1:10">
      <c r="A52" s="8" t="str">
        <f>本体!C51</f>
        <v>奈良県立医科大学</v>
      </c>
      <c r="B52" s="8" t="str">
        <f>本体!D51</f>
        <v>ラジオアイソトープ実験施設</v>
      </c>
      <c r="C52" s="8" t="str">
        <f t="shared" si="0"/>
        <v>奈良県立医科大学ラジオアイソトープ実験施設</v>
      </c>
      <c r="D52" s="8" t="str">
        <f>本体!I51</f>
        <v>細胞実験</v>
      </c>
      <c r="E52" s="8" t="str">
        <f>核種用!AQ52</f>
        <v>H-3、C-14、Na-22、P-32、P-33、S-35、Cr-51、Co-57、I-125</v>
      </c>
      <c r="F52" s="8" t="str">
        <f>本体!BI51</f>
        <v>何らかの条件を満たせば可能</v>
      </c>
      <c r="G52" s="8" t="str">
        <f>本体!BT51</f>
        <v>△（応相談）</v>
      </c>
      <c r="H52" s="8" t="str">
        <f>本体!BV51</f>
        <v>△（応相談）</v>
      </c>
      <c r="I52" s="8" t="str">
        <f>本体!BZ51</f>
        <v>×</v>
      </c>
      <c r="J52" s="8" t="str">
        <f>本体!BY51</f>
        <v>×</v>
      </c>
    </row>
    <row r="53" spans="1:10">
      <c r="A53" s="8" t="str">
        <f>本体!C52</f>
        <v>国立大学法人香川大学</v>
      </c>
      <c r="B53" s="8" t="str">
        <f>本体!D52</f>
        <v>香川大学研究基盤センター放射性同位元素実験施設（医学部地区）</v>
      </c>
      <c r="C53" s="8" t="str">
        <f t="shared" si="0"/>
        <v>国立大学法人香川大学香川大学研究基盤センター放射性同位元素実験施設（医学部地区）</v>
      </c>
      <c r="D53" s="8" t="str">
        <f>本体!I52</f>
        <v>細胞実験;動物実験;化学実験</v>
      </c>
      <c r="E53" s="8" t="str">
        <f>核種用!AQ53</f>
        <v>H-3、C-11、C-14、F-18、P-32、P-33、S-35、Ca-45、Cr-51、I-125、I-131</v>
      </c>
      <c r="F53" s="8" t="str">
        <f>本体!BI52</f>
        <v>何らかの条件を満たせば可能</v>
      </c>
      <c r="G53" s="8" t="str">
        <f>本体!BT52</f>
        <v>△（応相談）</v>
      </c>
      <c r="H53" s="8" t="str">
        <f>本体!BV52</f>
        <v>△（応相談）</v>
      </c>
      <c r="I53" s="8" t="str">
        <f>本体!BZ52</f>
        <v>×</v>
      </c>
      <c r="J53" s="8" t="str">
        <f>本体!BY52</f>
        <v>×</v>
      </c>
    </row>
    <row r="54" spans="1:10">
      <c r="A54" s="8" t="str">
        <f>本体!C53</f>
        <v>宇都宮大学</v>
      </c>
      <c r="B54" s="8" t="str">
        <f>本体!D53</f>
        <v>バイオサイエンス教育研究センター</v>
      </c>
      <c r="C54" s="8" t="str">
        <f t="shared" si="0"/>
        <v>宇都宮大学バイオサイエンス教育研究センター</v>
      </c>
      <c r="D54" s="8" t="str">
        <f>本体!I53</f>
        <v>細胞実験;化学実験</v>
      </c>
      <c r="E54" s="8" t="str">
        <f>核種用!AQ54</f>
        <v>H-3、C-14、P-32、P-33、S-35、I-125、I-131、Cs-137</v>
      </c>
      <c r="F54" s="8" t="str">
        <f>本体!BI53</f>
        <v>何らかの条件を満たせば可能</v>
      </c>
      <c r="G54" s="8" t="str">
        <f>本体!BT53</f>
        <v>△（応相談）</v>
      </c>
      <c r="H54" s="8" t="str">
        <f>本体!BV53</f>
        <v>△（応相談）</v>
      </c>
      <c r="I54" s="8" t="str">
        <f>本体!BZ53</f>
        <v>△（応相談）</v>
      </c>
      <c r="J54" s="8" t="str">
        <f>本体!BY53</f>
        <v>△（応相談）</v>
      </c>
    </row>
    <row r="55" spans="1:10">
      <c r="A55" s="8" t="str">
        <f>本体!C54</f>
        <v>長崎国際大学</v>
      </c>
      <c r="B55" s="8" t="str">
        <f>本体!D54</f>
        <v>RI実験室</v>
      </c>
      <c r="C55" s="8" t="str">
        <f t="shared" si="0"/>
        <v>長崎国際大学RI実験室</v>
      </c>
      <c r="D55" s="8" t="str">
        <f>本体!I54</f>
        <v>細胞実験;動物実験;化学実験;放射線の基礎教育・実習</v>
      </c>
      <c r="E55" s="8" t="str">
        <f>核種用!AQ55</f>
        <v>H-3、C-14、P-32、S-35、Tc-99m、In-111、I-123、I-125、I-131</v>
      </c>
      <c r="F55" s="8" t="str">
        <f>本体!BI54</f>
        <v>何らかの条件を満たせば可能</v>
      </c>
      <c r="G55" s="8" t="str">
        <f>本体!BT54</f>
        <v>△（応相談）</v>
      </c>
      <c r="H55" s="8" t="str">
        <f>本体!BV54</f>
        <v>×</v>
      </c>
      <c r="I55" s="8" t="str">
        <f>本体!BZ54</f>
        <v>△（応相談）</v>
      </c>
      <c r="J55" s="8" t="str">
        <f>本体!BY54</f>
        <v>×</v>
      </c>
    </row>
    <row r="56" spans="1:10">
      <c r="A56" s="8" t="str">
        <f>本体!C55</f>
        <v>九州大学</v>
      </c>
      <c r="B56" s="8" t="str">
        <f>本体!D55</f>
        <v>アイソトープ統合安全管理センター アイソトープ総合センター病院地区実験室</v>
      </c>
      <c r="C56" s="8" t="str">
        <f t="shared" si="0"/>
        <v>九州大学アイソトープ統合安全管理センター アイソトープ総合センター病院地区実験室</v>
      </c>
      <c r="D56" s="8" t="str">
        <f>本体!I55</f>
        <v>細胞実験;動物実験;化学実験;がんを標的としたアイソトープ治療薬の研究開発</v>
      </c>
      <c r="E56" s="8" t="str">
        <f>核種用!AQ56</f>
        <v>H-3、C-11、C-14、F-18、Na-22、P-32、P-33、S-35、Cr-51、Fe-59、Co-60、Ga-67、Ga-68、Ge-68、Y-90、Tc-99m、In-111、I-125、I-131、Cs-137</v>
      </c>
      <c r="F56" s="8" t="str">
        <f>本体!BI55</f>
        <v>不可</v>
      </c>
      <c r="G56" s="8" t="str">
        <f>本体!BT55</f>
        <v>〇</v>
      </c>
      <c r="H56" s="8" t="str">
        <f>本体!BV55</f>
        <v>〇</v>
      </c>
      <c r="I56" s="8" t="str">
        <f>本体!BZ55</f>
        <v>△（応相談）</v>
      </c>
      <c r="J56" s="8" t="str">
        <f>本体!BY55</f>
        <v>△（学術研究者）</v>
      </c>
    </row>
    <row r="57" spans="1:10">
      <c r="A57" s="8" t="str">
        <f>本体!C56</f>
        <v>慶應義塾大学</v>
      </c>
      <c r="B57" s="8" t="str">
        <f>本体!D56</f>
        <v>薬学部</v>
      </c>
      <c r="C57" s="8" t="str">
        <f t="shared" si="0"/>
        <v>慶應義塾大学薬学部</v>
      </c>
      <c r="D57" s="8" t="str">
        <f>本体!I56</f>
        <v>細胞実験;動物実験</v>
      </c>
      <c r="E57" s="8" t="str">
        <f>核種用!AQ57</f>
        <v>H-3、C-14、F-18、P-32、P-33、S-35、Cl-36、Ca-45、Cr-51、Fe-59、Co-60、Tc-99m、I-125、I-131、Cs-137</v>
      </c>
      <c r="F57" s="8" t="str">
        <f>本体!BI56</f>
        <v>不可</v>
      </c>
      <c r="G57" s="8" t="str">
        <f>本体!BT56</f>
        <v>〇</v>
      </c>
      <c r="H57" s="8" t="str">
        <f>本体!BV56</f>
        <v>×（P1のみ利用可）</v>
      </c>
      <c r="I57" s="8" t="str">
        <f>本体!BZ56</f>
        <v>△（応相談）</v>
      </c>
      <c r="J57" s="8" t="str">
        <f>本体!BY56</f>
        <v>×</v>
      </c>
    </row>
    <row r="58" spans="1:10">
      <c r="A58" s="8" t="str">
        <f>本体!C57</f>
        <v>東京慈恵会医科大学</v>
      </c>
      <c r="B58" s="8" t="str">
        <f>本体!D57</f>
        <v>アイソトープ実験研究施設</v>
      </c>
      <c r="C58" s="8" t="str">
        <f t="shared" si="0"/>
        <v>東京慈恵会医科大学アイソトープ実験研究施設</v>
      </c>
      <c r="D58" s="8" t="str">
        <f>本体!I57</f>
        <v>細胞実験;動物実験;化学実験</v>
      </c>
      <c r="E58" s="8" t="str">
        <f>核種用!AQ58</f>
        <v>H-3、C-14、P-32、P-33、S-35、Ca-45、Cr-51、Fe-59、Co-60、I-125、I-131、Cs-137</v>
      </c>
      <c r="F58" s="8" t="str">
        <f>本体!BI57</f>
        <v>不可</v>
      </c>
      <c r="G58" s="8" t="str">
        <f>本体!BT57</f>
        <v>〇</v>
      </c>
      <c r="H58" s="8" t="str">
        <f>本体!BV57</f>
        <v>〇</v>
      </c>
      <c r="I58" s="8" t="str">
        <f>本体!BZ57</f>
        <v>×</v>
      </c>
      <c r="J58" s="8" t="str">
        <f>本体!BY57</f>
        <v>×</v>
      </c>
    </row>
    <row r="59" spans="1:10">
      <c r="A59" s="8" t="str">
        <f>本体!C58</f>
        <v>国立大学法人　佐賀大学</v>
      </c>
      <c r="B59" s="8" t="str">
        <f>本体!D58</f>
        <v>佐賀大学医学部　RI実験施設</v>
      </c>
      <c r="C59" s="8" t="str">
        <f t="shared" si="0"/>
        <v>国立大学法人　佐賀大学佐賀大学医学部　RI実験施設</v>
      </c>
      <c r="D59" s="8">
        <f>本体!I58</f>
        <v>0</v>
      </c>
      <c r="E59" s="8" t="str">
        <f>核種用!AQ59</f>
        <v/>
      </c>
      <c r="F59" s="8" t="str">
        <f>本体!BI58</f>
        <v>何らかの条件を満たせば可能</v>
      </c>
      <c r="G59" s="8">
        <f>本体!BT58</f>
        <v>0</v>
      </c>
      <c r="H59" s="8">
        <f>本体!BV58</f>
        <v>0</v>
      </c>
      <c r="I59" s="8">
        <f>本体!BZ58</f>
        <v>0</v>
      </c>
      <c r="J59" s="8">
        <f>本体!BY58</f>
        <v>0</v>
      </c>
    </row>
    <row r="60" spans="1:10">
      <c r="A60" s="8" t="str">
        <f>本体!C59</f>
        <v>京都医療科学大学</v>
      </c>
      <c r="B60" s="8" t="str">
        <f>本体!D59</f>
        <v>放射性同位元素実験室</v>
      </c>
      <c r="C60" s="8" t="str">
        <f t="shared" si="0"/>
        <v>京都医療科学大学放射性同位元素実験室</v>
      </c>
      <c r="D60" s="8">
        <f>本体!I59</f>
        <v>0</v>
      </c>
      <c r="E60" s="8" t="str">
        <f>核種用!AQ60</f>
        <v/>
      </c>
      <c r="F60" s="8" t="str">
        <f>本体!BI59</f>
        <v>何らかの条件を満たせば可能</v>
      </c>
      <c r="G60" s="8">
        <f>本体!BT59</f>
        <v>0</v>
      </c>
      <c r="H60" s="8">
        <f>本体!BV59</f>
        <v>0</v>
      </c>
      <c r="I60" s="8">
        <f>本体!BZ59</f>
        <v>0</v>
      </c>
      <c r="J60" s="8">
        <f>本体!BY59</f>
        <v>0</v>
      </c>
    </row>
    <row r="61" spans="1:10">
      <c r="A61" s="8" t="str">
        <f>本体!C60</f>
        <v>自治医科大学</v>
      </c>
      <c r="B61" s="8" t="str">
        <f>本体!D60</f>
        <v>RIセンター</v>
      </c>
      <c r="C61" s="8" t="str">
        <f t="shared" si="0"/>
        <v>自治医科大学RIセンター</v>
      </c>
      <c r="D61" s="8" t="str">
        <f>本体!I60</f>
        <v>細胞実験;動物実験</v>
      </c>
      <c r="E61" s="8" t="str">
        <f>核種用!AQ61</f>
        <v>H-3、C-14、Na-22、P-32、P-33、S-35、Cl-36、Ca-45、Cr-51、Fe-59、I-125、I-131、Cs-137</v>
      </c>
      <c r="F61" s="8" t="str">
        <f>本体!BI60</f>
        <v>何らかの条件を満たせば可能</v>
      </c>
      <c r="G61" s="8" t="str">
        <f>本体!BT60</f>
        <v>〇</v>
      </c>
      <c r="H61" s="8" t="str">
        <f>本体!BV60</f>
        <v>〇</v>
      </c>
      <c r="I61" s="8" t="str">
        <f>本体!BZ60</f>
        <v>×</v>
      </c>
      <c r="J61" s="8" t="str">
        <f>本体!BY60</f>
        <v>×</v>
      </c>
    </row>
    <row r="62" spans="1:10">
      <c r="A62" s="8" t="str">
        <f>本体!C61</f>
        <v>琉球大学</v>
      </c>
      <c r="B62" s="8" t="str">
        <f>本体!D61</f>
        <v>琉球大学研究基盤センターRI施設</v>
      </c>
      <c r="C62" s="8" t="str">
        <f t="shared" si="0"/>
        <v>琉球大学琉球大学研究基盤センターRI施設</v>
      </c>
      <c r="D62" s="8" t="str">
        <f>本体!I61</f>
        <v>細胞実験;化学実験</v>
      </c>
      <c r="E62" s="8" t="str">
        <f>核種用!AQ62</f>
        <v>H-3、C-14、P-32、P-33、S-35、Ca-45、Cr-51、Cs-137、Pb-210</v>
      </c>
      <c r="F62" s="8" t="str">
        <f>本体!BI61</f>
        <v>不可</v>
      </c>
      <c r="G62" s="8" t="str">
        <f>本体!BT61</f>
        <v>×</v>
      </c>
      <c r="H62" s="8" t="str">
        <f>本体!BV61</f>
        <v>×</v>
      </c>
      <c r="I62" s="8" t="str">
        <f>本体!BZ61</f>
        <v>×</v>
      </c>
      <c r="J62" s="8" t="str">
        <f>本体!BY61</f>
        <v>×</v>
      </c>
    </row>
    <row r="63" spans="1:10">
      <c r="A63" s="8" t="str">
        <f>本体!C62</f>
        <v>高知大学</v>
      </c>
      <c r="B63" s="8" t="str">
        <f>本体!D62</f>
        <v>遺伝子実験施設</v>
      </c>
      <c r="C63" s="8" t="str">
        <f t="shared" si="0"/>
        <v>高知大学遺伝子実験施設</v>
      </c>
      <c r="D63" s="8" t="str">
        <f>本体!I62</f>
        <v>細胞実験;化学実験</v>
      </c>
      <c r="E63" s="8" t="str">
        <f>核種用!AQ63</f>
        <v>H-3、C-14、P-32、P-33、S-35、Ca-45、Fe-59、Co-60、Zn-65、I-125</v>
      </c>
      <c r="F63" s="8" t="str">
        <f>本体!BI62</f>
        <v>何らかの条件を満たせば可能</v>
      </c>
      <c r="G63" s="8" t="str">
        <f>本体!BT62</f>
        <v>△（応相談）</v>
      </c>
      <c r="H63" s="8" t="str">
        <f>本体!BV62</f>
        <v>〇</v>
      </c>
      <c r="I63" s="8" t="str">
        <f>本体!BZ62</f>
        <v>×</v>
      </c>
      <c r="J63" s="8" t="str">
        <f>本体!BY62</f>
        <v>×</v>
      </c>
    </row>
    <row r="64" spans="1:10">
      <c r="A64" s="8" t="str">
        <f>本体!C63</f>
        <v>高知大学</v>
      </c>
      <c r="B64" s="8" t="str">
        <f>本体!D63</f>
        <v>ＲＩ実験施設</v>
      </c>
      <c r="C64" s="8" t="str">
        <f t="shared" si="0"/>
        <v>高知大学ＲＩ実験施設</v>
      </c>
      <c r="D64" s="8" t="str">
        <f>本体!I63</f>
        <v>細胞実験</v>
      </c>
      <c r="E64" s="8" t="str">
        <f>核種用!AQ64</f>
        <v>H-3、C-14、P-32、P-33、S-35、Cr-51、Cs-137</v>
      </c>
      <c r="F64" s="8" t="str">
        <f>本体!BI63</f>
        <v>可能</v>
      </c>
      <c r="G64" s="8" t="str">
        <f>本体!BT63</f>
        <v>△（応相談）</v>
      </c>
      <c r="H64" s="8" t="str">
        <f>本体!BV63</f>
        <v>〇</v>
      </c>
      <c r="I64" s="8" t="str">
        <f>本体!BZ63</f>
        <v>△（応相談）</v>
      </c>
      <c r="J64" s="8" t="str">
        <f>本体!BY63</f>
        <v>△（応相談）</v>
      </c>
    </row>
    <row r="65" spans="1:10">
      <c r="A65" s="8" t="str">
        <f>本体!C64</f>
        <v>株式会社ボゾリサーチセンター</v>
      </c>
      <c r="B65" s="8" t="str">
        <f>本体!D64</f>
        <v>つくば研究所</v>
      </c>
      <c r="C65" s="8" t="str">
        <f t="shared" si="0"/>
        <v>株式会社ボゾリサーチセンターつくば研究所</v>
      </c>
      <c r="D65" s="8" t="str">
        <f>本体!I64</f>
        <v>細胞実験;たんぱく・酵素等を用いた生化学実験</v>
      </c>
      <c r="E65" s="8" t="str">
        <f>核種用!AQ65</f>
        <v>H-3、C-14、P-32、P-33、S-35、Cr-51、I-125</v>
      </c>
      <c r="F65" s="8" t="str">
        <f>本体!BI64</f>
        <v>何らかの条件を満たせば可能</v>
      </c>
      <c r="G65" s="8" t="str">
        <f>本体!BT64</f>
        <v>×</v>
      </c>
      <c r="H65" s="8" t="str">
        <f>本体!BV64</f>
        <v>△（応相談）</v>
      </c>
      <c r="I65" s="8" t="str">
        <f>本体!BZ64</f>
        <v>〇</v>
      </c>
      <c r="J65" s="8" t="str">
        <f>本体!BY64</f>
        <v>〇</v>
      </c>
    </row>
    <row r="66" spans="1:10">
      <c r="A66" s="8" t="str">
        <f>本体!C65</f>
        <v>札幌医科大学</v>
      </c>
      <c r="B66" s="8" t="str">
        <f>本体!D65</f>
        <v>医学部教育研究機器センターラジオアイソトープ部門</v>
      </c>
      <c r="C66" s="8" t="str">
        <f t="shared" si="0"/>
        <v>札幌医科大学医学部教育研究機器センターラジオアイソトープ部門</v>
      </c>
      <c r="D66" s="8" t="str">
        <f>本体!I65</f>
        <v>細胞実験;動物実験;化学実験</v>
      </c>
      <c r="E66" s="8" t="str">
        <f>核種用!AQ66</f>
        <v>H-3、C-14、F-18、Na-22、P-32、P-33、S-35、Cl-36、Ca-45、Cr-51、Fe-59、Co-57、Co-60、Zn-65、Ga-67、Tc-99m、In-111、I-123、I-125、I-131、Tl-201</v>
      </c>
      <c r="F66" s="8" t="str">
        <f>本体!BI65</f>
        <v>不可</v>
      </c>
      <c r="G66" s="8" t="str">
        <f>本体!BT65</f>
        <v>〇</v>
      </c>
      <c r="H66" s="8" t="str">
        <f>本体!BV65</f>
        <v>△（応相談）</v>
      </c>
      <c r="I66" s="8" t="str">
        <f>本体!BZ65</f>
        <v>×</v>
      </c>
      <c r="J66" s="8" t="str">
        <f>本体!BY65</f>
        <v>×</v>
      </c>
    </row>
    <row r="67" spans="1:10">
      <c r="A67" s="8" t="str">
        <f>本体!C66</f>
        <v>国立大学法人弘前大学</v>
      </c>
      <c r="B67" s="8" t="str">
        <f>本体!D66</f>
        <v>アイソトープ総合実験室</v>
      </c>
      <c r="C67" s="8" t="str">
        <f t="shared" ref="C67:C101" si="1">CONCATENATE(A67,B67)</f>
        <v>国立大学法人弘前大学アイソトープ総合実験室</v>
      </c>
      <c r="D67" s="8" t="str">
        <f>本体!I66</f>
        <v>細胞実験;動物実験;化学実験</v>
      </c>
      <c r="E67" s="8" t="str">
        <f>核種用!AQ67</f>
        <v>H-3、C-14、Na-22、P-32、P-33、S-35、Cl-36、Ca-45、Cr-51、Fe-59、Co-57、Co-60、Zn-65、Ga-67、Y-90、Tc-99m、In-111、I-123、I-125、I-131、Cs-137、Tl-201</v>
      </c>
      <c r="F67" s="8" t="str">
        <f>本体!BI66</f>
        <v>何らかの条件を満たせば可能</v>
      </c>
      <c r="G67" s="8" t="str">
        <f>本体!BT66</f>
        <v>△（応相談）</v>
      </c>
      <c r="H67" s="8" t="str">
        <f>本体!BV66</f>
        <v>×</v>
      </c>
      <c r="I67" s="8" t="str">
        <f>本体!BZ66</f>
        <v>×</v>
      </c>
      <c r="J67" s="8" t="str">
        <f>本体!BY66</f>
        <v>×</v>
      </c>
    </row>
    <row r="68" spans="1:10">
      <c r="A68" s="8" t="str">
        <f>本体!C67</f>
        <v>青森県量子科学センター</v>
      </c>
      <c r="B68" s="8" t="str">
        <f>本体!D67</f>
        <v>青森県量子科学センター</v>
      </c>
      <c r="C68" s="8" t="str">
        <f t="shared" si="1"/>
        <v>青森県量子科学センター青森県量子科学センター</v>
      </c>
      <c r="D68" s="8" t="str">
        <f>本体!I67</f>
        <v>細胞実験;動物実験;化学実験;加速器実験;分子イメージング実験;がんを標的としたアイソトープ治療薬の研究開発</v>
      </c>
      <c r="E68" s="8" t="str">
        <f>核種用!AQ68</f>
        <v>C-11、N-13、F-18</v>
      </c>
      <c r="F68" s="8" t="str">
        <f>本体!BI67</f>
        <v>可能</v>
      </c>
      <c r="G68" s="8" t="str">
        <f>本体!BT67</f>
        <v>〇</v>
      </c>
      <c r="H68" s="8" t="str">
        <f>本体!BV67</f>
        <v>×</v>
      </c>
      <c r="I68" s="8" t="str">
        <f>本体!BZ67</f>
        <v>△（応相談）</v>
      </c>
      <c r="J68" s="8" t="str">
        <f>本体!BY67</f>
        <v>〇</v>
      </c>
    </row>
    <row r="69" spans="1:10">
      <c r="A69" s="8">
        <f>本体!C68</f>
        <v>0</v>
      </c>
      <c r="B69" s="8">
        <f>本体!D68</f>
        <v>0</v>
      </c>
      <c r="C69" s="8" t="str">
        <f t="shared" si="1"/>
        <v>00</v>
      </c>
      <c r="D69" s="8">
        <f>本体!I68</f>
        <v>0</v>
      </c>
      <c r="E69" s="8" t="str">
        <f>核種用!AQ69</f>
        <v/>
      </c>
      <c r="F69" s="8">
        <f>本体!BI68</f>
        <v>0</v>
      </c>
      <c r="G69" s="8">
        <f>本体!BT68</f>
        <v>0</v>
      </c>
      <c r="H69" s="8">
        <f>本体!BV68</f>
        <v>0</v>
      </c>
      <c r="I69" s="8">
        <f>本体!BZ68</f>
        <v>0</v>
      </c>
      <c r="J69" s="8">
        <f>本体!BY68</f>
        <v>0</v>
      </c>
    </row>
    <row r="70" spans="1:10">
      <c r="A70" s="8">
        <f>本体!C69</f>
        <v>0</v>
      </c>
      <c r="B70" s="8">
        <f>本体!D69</f>
        <v>0</v>
      </c>
      <c r="C70" s="8" t="str">
        <f t="shared" si="1"/>
        <v>00</v>
      </c>
      <c r="D70" s="8">
        <f>本体!I69</f>
        <v>0</v>
      </c>
      <c r="E70" s="8" t="str">
        <f>核種用!AQ70</f>
        <v/>
      </c>
      <c r="F70" s="8">
        <f>本体!BI69</f>
        <v>0</v>
      </c>
      <c r="G70" s="8">
        <f>本体!BT69</f>
        <v>0</v>
      </c>
      <c r="H70" s="8">
        <f>本体!BV69</f>
        <v>0</v>
      </c>
      <c r="I70" s="8">
        <f>本体!BZ69</f>
        <v>0</v>
      </c>
      <c r="J70" s="8">
        <f>本体!BY69</f>
        <v>0</v>
      </c>
    </row>
    <row r="71" spans="1:10">
      <c r="A71" s="8">
        <f>本体!C70</f>
        <v>0</v>
      </c>
      <c r="B71" s="8">
        <f>本体!D70</f>
        <v>0</v>
      </c>
      <c r="C71" s="8" t="str">
        <f t="shared" si="1"/>
        <v>00</v>
      </c>
      <c r="D71" s="8">
        <f>本体!I70</f>
        <v>0</v>
      </c>
      <c r="E71" s="8" t="str">
        <f>核種用!AQ71</f>
        <v/>
      </c>
      <c r="F71" s="8">
        <f>本体!BI70</f>
        <v>0</v>
      </c>
      <c r="G71" s="8">
        <f>本体!BT70</f>
        <v>0</v>
      </c>
      <c r="H71" s="8">
        <f>本体!BV70</f>
        <v>0</v>
      </c>
      <c r="I71" s="8">
        <f>本体!BZ70</f>
        <v>0</v>
      </c>
      <c r="J71" s="8">
        <f>本体!BY70</f>
        <v>0</v>
      </c>
    </row>
    <row r="72" spans="1:10">
      <c r="A72" s="8">
        <f>本体!C71</f>
        <v>0</v>
      </c>
      <c r="B72" s="8">
        <f>本体!D71</f>
        <v>0</v>
      </c>
      <c r="C72" s="8" t="str">
        <f t="shared" si="1"/>
        <v>00</v>
      </c>
      <c r="D72" s="8">
        <f>本体!I71</f>
        <v>0</v>
      </c>
      <c r="E72" s="8" t="str">
        <f>核種用!AQ72</f>
        <v/>
      </c>
      <c r="F72" s="8">
        <f>本体!BI71</f>
        <v>0</v>
      </c>
      <c r="G72" s="8">
        <f>本体!BT71</f>
        <v>0</v>
      </c>
      <c r="H72" s="8">
        <f>本体!BV71</f>
        <v>0</v>
      </c>
      <c r="I72" s="8">
        <f>本体!BZ71</f>
        <v>0</v>
      </c>
      <c r="J72" s="8">
        <f>本体!BY71</f>
        <v>0</v>
      </c>
    </row>
    <row r="73" spans="1:10">
      <c r="A73" s="8">
        <f>本体!C72</f>
        <v>0</v>
      </c>
      <c r="B73" s="8">
        <f>本体!D72</f>
        <v>0</v>
      </c>
      <c r="C73" s="8" t="str">
        <f t="shared" si="1"/>
        <v>00</v>
      </c>
      <c r="D73" s="8">
        <f>本体!I72</f>
        <v>0</v>
      </c>
      <c r="E73" s="8" t="str">
        <f>核種用!AQ73</f>
        <v/>
      </c>
      <c r="F73" s="8">
        <f>本体!BI72</f>
        <v>0</v>
      </c>
      <c r="G73" s="8">
        <f>本体!BT72</f>
        <v>0</v>
      </c>
      <c r="H73" s="8">
        <f>本体!BV72</f>
        <v>0</v>
      </c>
      <c r="I73" s="8">
        <f>本体!BZ72</f>
        <v>0</v>
      </c>
      <c r="J73" s="8">
        <f>本体!BY72</f>
        <v>0</v>
      </c>
    </row>
    <row r="74" spans="1:10">
      <c r="A74" s="8">
        <f>本体!C73</f>
        <v>0</v>
      </c>
      <c r="B74" s="8">
        <f>本体!D73</f>
        <v>0</v>
      </c>
      <c r="C74" s="8" t="str">
        <f t="shared" si="1"/>
        <v>00</v>
      </c>
      <c r="D74" s="8">
        <f>本体!I73</f>
        <v>0</v>
      </c>
      <c r="E74" s="8" t="str">
        <f>核種用!AQ74</f>
        <v/>
      </c>
      <c r="F74" s="8">
        <f>本体!BI73</f>
        <v>0</v>
      </c>
      <c r="G74" s="8">
        <f>本体!BT73</f>
        <v>0</v>
      </c>
      <c r="H74" s="8">
        <f>本体!BV73</f>
        <v>0</v>
      </c>
      <c r="I74" s="8">
        <f>本体!BZ73</f>
        <v>0</v>
      </c>
      <c r="J74" s="8">
        <f>本体!BY73</f>
        <v>0</v>
      </c>
    </row>
    <row r="75" spans="1:10">
      <c r="A75" s="8">
        <f>本体!C74</f>
        <v>0</v>
      </c>
      <c r="B75" s="8">
        <f>本体!D74</f>
        <v>0</v>
      </c>
      <c r="C75" s="8" t="str">
        <f t="shared" si="1"/>
        <v>00</v>
      </c>
      <c r="D75" s="8">
        <f>本体!I74</f>
        <v>0</v>
      </c>
      <c r="E75" s="8" t="str">
        <f>核種用!AQ75</f>
        <v/>
      </c>
      <c r="F75" s="8">
        <f>本体!BI74</f>
        <v>0</v>
      </c>
      <c r="G75" s="8">
        <f>本体!BT74</f>
        <v>0</v>
      </c>
      <c r="H75" s="8">
        <f>本体!BV74</f>
        <v>0</v>
      </c>
      <c r="I75" s="8">
        <f>本体!BZ74</f>
        <v>0</v>
      </c>
      <c r="J75" s="8">
        <f>本体!BY74</f>
        <v>0</v>
      </c>
    </row>
    <row r="76" spans="1:10">
      <c r="A76" s="8">
        <f>本体!C75</f>
        <v>0</v>
      </c>
      <c r="B76" s="8">
        <f>本体!D75</f>
        <v>0</v>
      </c>
      <c r="C76" s="8" t="str">
        <f t="shared" si="1"/>
        <v>00</v>
      </c>
      <c r="D76" s="8">
        <f>本体!I75</f>
        <v>0</v>
      </c>
      <c r="E76" s="8" t="str">
        <f>核種用!AQ76</f>
        <v/>
      </c>
      <c r="F76" s="8">
        <f>本体!BI75</f>
        <v>0</v>
      </c>
      <c r="G76" s="8">
        <f>本体!BT75</f>
        <v>0</v>
      </c>
      <c r="H76" s="8">
        <f>本体!BV75</f>
        <v>0</v>
      </c>
      <c r="I76" s="8">
        <f>本体!BZ75</f>
        <v>0</v>
      </c>
      <c r="J76" s="8">
        <f>本体!BY75</f>
        <v>0</v>
      </c>
    </row>
    <row r="77" spans="1:10">
      <c r="A77" s="8">
        <f>本体!C76</f>
        <v>0</v>
      </c>
      <c r="B77" s="8">
        <f>本体!D76</f>
        <v>0</v>
      </c>
      <c r="C77" s="8" t="str">
        <f t="shared" si="1"/>
        <v>00</v>
      </c>
      <c r="D77" s="8">
        <f>本体!I76</f>
        <v>0</v>
      </c>
      <c r="E77" s="8" t="str">
        <f>核種用!AQ77</f>
        <v/>
      </c>
      <c r="F77" s="8">
        <f>本体!BI76</f>
        <v>0</v>
      </c>
      <c r="G77" s="8">
        <f>本体!BT76</f>
        <v>0</v>
      </c>
      <c r="H77" s="8">
        <f>本体!BV76</f>
        <v>0</v>
      </c>
      <c r="I77" s="8">
        <f>本体!BZ76</f>
        <v>0</v>
      </c>
      <c r="J77" s="8">
        <f>本体!BY76</f>
        <v>0</v>
      </c>
    </row>
    <row r="78" spans="1:10">
      <c r="A78" s="8">
        <f>本体!C77</f>
        <v>0</v>
      </c>
      <c r="B78" s="8">
        <f>本体!D77</f>
        <v>0</v>
      </c>
      <c r="C78" s="8" t="str">
        <f t="shared" si="1"/>
        <v>00</v>
      </c>
      <c r="D78" s="8">
        <f>本体!I77</f>
        <v>0</v>
      </c>
      <c r="E78" s="8" t="str">
        <f>核種用!AQ78</f>
        <v/>
      </c>
      <c r="F78" s="8">
        <f>本体!BI77</f>
        <v>0</v>
      </c>
      <c r="G78" s="8">
        <f>本体!BT77</f>
        <v>0</v>
      </c>
      <c r="H78" s="8">
        <f>本体!BV77</f>
        <v>0</v>
      </c>
      <c r="I78" s="8">
        <f>本体!BZ77</f>
        <v>0</v>
      </c>
      <c r="J78" s="8">
        <f>本体!BY77</f>
        <v>0</v>
      </c>
    </row>
    <row r="79" spans="1:10">
      <c r="A79" s="8">
        <f>本体!C78</f>
        <v>0</v>
      </c>
      <c r="B79" s="8">
        <f>本体!D78</f>
        <v>0</v>
      </c>
      <c r="C79" s="8" t="str">
        <f t="shared" si="1"/>
        <v>00</v>
      </c>
      <c r="D79" s="8">
        <f>本体!I78</f>
        <v>0</v>
      </c>
      <c r="E79" s="8" t="str">
        <f>核種用!AQ79</f>
        <v/>
      </c>
      <c r="F79" s="8">
        <f>本体!BI78</f>
        <v>0</v>
      </c>
      <c r="G79" s="8">
        <f>本体!BT78</f>
        <v>0</v>
      </c>
      <c r="H79" s="8">
        <f>本体!BV78</f>
        <v>0</v>
      </c>
      <c r="I79" s="8">
        <f>本体!BZ78</f>
        <v>0</v>
      </c>
      <c r="J79" s="8">
        <f>本体!BY78</f>
        <v>0</v>
      </c>
    </row>
    <row r="80" spans="1:10">
      <c r="A80" s="8">
        <f>本体!C79</f>
        <v>0</v>
      </c>
      <c r="B80" s="8">
        <f>本体!D79</f>
        <v>0</v>
      </c>
      <c r="C80" s="8" t="str">
        <f t="shared" si="1"/>
        <v>00</v>
      </c>
      <c r="D80" s="8">
        <f>本体!I79</f>
        <v>0</v>
      </c>
      <c r="E80" s="8" t="str">
        <f>核種用!AQ80</f>
        <v/>
      </c>
      <c r="F80" s="8">
        <f>本体!BI79</f>
        <v>0</v>
      </c>
      <c r="G80" s="8">
        <f>本体!BT79</f>
        <v>0</v>
      </c>
      <c r="H80" s="8">
        <f>本体!BV79</f>
        <v>0</v>
      </c>
      <c r="I80" s="8">
        <f>本体!BZ79</f>
        <v>0</v>
      </c>
      <c r="J80" s="8">
        <f>本体!BY79</f>
        <v>0</v>
      </c>
    </row>
    <row r="81" spans="1:10">
      <c r="A81" s="8">
        <f>本体!C80</f>
        <v>0</v>
      </c>
      <c r="B81" s="8">
        <f>本体!D80</f>
        <v>0</v>
      </c>
      <c r="C81" s="8" t="str">
        <f t="shared" si="1"/>
        <v>00</v>
      </c>
      <c r="D81" s="8">
        <f>本体!I80</f>
        <v>0</v>
      </c>
      <c r="E81" s="8" t="str">
        <f>核種用!AQ81</f>
        <v/>
      </c>
      <c r="F81" s="8">
        <f>本体!BI80</f>
        <v>0</v>
      </c>
      <c r="G81" s="8">
        <f>本体!BT80</f>
        <v>0</v>
      </c>
      <c r="H81" s="8">
        <f>本体!BV80</f>
        <v>0</v>
      </c>
      <c r="I81" s="8">
        <f>本体!BZ80</f>
        <v>0</v>
      </c>
      <c r="J81" s="8">
        <f>本体!BY80</f>
        <v>0</v>
      </c>
    </row>
    <row r="82" spans="1:10">
      <c r="A82" s="8">
        <f>本体!C81</f>
        <v>0</v>
      </c>
      <c r="B82" s="8">
        <f>本体!D81</f>
        <v>0</v>
      </c>
      <c r="C82" s="8" t="str">
        <f t="shared" si="1"/>
        <v>00</v>
      </c>
      <c r="D82" s="8">
        <f>本体!I81</f>
        <v>0</v>
      </c>
      <c r="E82" s="8" t="str">
        <f>核種用!AQ82</f>
        <v/>
      </c>
      <c r="F82" s="8">
        <f>本体!BI81</f>
        <v>0</v>
      </c>
      <c r="G82" s="8">
        <f>本体!BT81</f>
        <v>0</v>
      </c>
      <c r="H82" s="8">
        <f>本体!BV81</f>
        <v>0</v>
      </c>
      <c r="I82" s="8">
        <f>本体!BZ81</f>
        <v>0</v>
      </c>
      <c r="J82" s="8">
        <f>本体!BY81</f>
        <v>0</v>
      </c>
    </row>
    <row r="83" spans="1:10">
      <c r="A83" s="8">
        <f>本体!C82</f>
        <v>0</v>
      </c>
      <c r="B83" s="8">
        <f>本体!D82</f>
        <v>0</v>
      </c>
      <c r="C83" s="8" t="str">
        <f t="shared" si="1"/>
        <v>00</v>
      </c>
      <c r="D83" s="8">
        <f>本体!I82</f>
        <v>0</v>
      </c>
      <c r="E83" s="8" t="str">
        <f>核種用!AQ83</f>
        <v/>
      </c>
      <c r="F83" s="8">
        <f>本体!BI82</f>
        <v>0</v>
      </c>
      <c r="G83" s="8">
        <f>本体!BT82</f>
        <v>0</v>
      </c>
      <c r="H83" s="8">
        <f>本体!BV82</f>
        <v>0</v>
      </c>
      <c r="I83" s="8">
        <f>本体!BZ82</f>
        <v>0</v>
      </c>
      <c r="J83" s="8">
        <f>本体!BY82</f>
        <v>0</v>
      </c>
    </row>
    <row r="84" spans="1:10">
      <c r="A84" s="8">
        <f>本体!C83</f>
        <v>0</v>
      </c>
      <c r="B84" s="8">
        <f>本体!D83</f>
        <v>0</v>
      </c>
      <c r="C84" s="8" t="str">
        <f t="shared" si="1"/>
        <v>00</v>
      </c>
      <c r="D84" s="8">
        <f>本体!I83</f>
        <v>0</v>
      </c>
      <c r="E84" s="8" t="str">
        <f>核種用!AQ84</f>
        <v/>
      </c>
      <c r="F84" s="8">
        <f>本体!BI83</f>
        <v>0</v>
      </c>
      <c r="G84" s="8">
        <f>本体!BT83</f>
        <v>0</v>
      </c>
      <c r="H84" s="8">
        <f>本体!BV83</f>
        <v>0</v>
      </c>
      <c r="I84" s="8">
        <f>本体!BZ83</f>
        <v>0</v>
      </c>
      <c r="J84" s="8">
        <f>本体!BY83</f>
        <v>0</v>
      </c>
    </row>
    <row r="85" spans="1:10">
      <c r="A85" s="8">
        <f>本体!C84</f>
        <v>0</v>
      </c>
      <c r="B85" s="8">
        <f>本体!D84</f>
        <v>0</v>
      </c>
      <c r="C85" s="8" t="str">
        <f t="shared" si="1"/>
        <v>00</v>
      </c>
      <c r="D85" s="8">
        <f>本体!I84</f>
        <v>0</v>
      </c>
      <c r="E85" s="8" t="str">
        <f>核種用!AQ85</f>
        <v/>
      </c>
      <c r="F85" s="8">
        <f>本体!BI84</f>
        <v>0</v>
      </c>
      <c r="G85" s="8">
        <f>本体!BT84</f>
        <v>0</v>
      </c>
      <c r="H85" s="8">
        <f>本体!BV84</f>
        <v>0</v>
      </c>
      <c r="I85" s="8">
        <f>本体!BZ84</f>
        <v>0</v>
      </c>
      <c r="J85" s="8">
        <f>本体!BY84</f>
        <v>0</v>
      </c>
    </row>
    <row r="86" spans="1:10">
      <c r="A86" s="8">
        <f>本体!C85</f>
        <v>0</v>
      </c>
      <c r="B86" s="8">
        <f>本体!D85</f>
        <v>0</v>
      </c>
      <c r="C86" s="8" t="str">
        <f t="shared" si="1"/>
        <v>00</v>
      </c>
      <c r="D86" s="8">
        <f>本体!I85</f>
        <v>0</v>
      </c>
      <c r="E86" s="8" t="str">
        <f>核種用!AQ86</f>
        <v/>
      </c>
      <c r="F86" s="8">
        <f>本体!BI85</f>
        <v>0</v>
      </c>
      <c r="G86" s="8">
        <f>本体!BT85</f>
        <v>0</v>
      </c>
      <c r="H86" s="8">
        <f>本体!BV85</f>
        <v>0</v>
      </c>
      <c r="I86" s="8">
        <f>本体!BZ85</f>
        <v>0</v>
      </c>
      <c r="J86" s="8">
        <f>本体!BY85</f>
        <v>0</v>
      </c>
    </row>
    <row r="87" spans="1:10">
      <c r="A87" s="8">
        <f>本体!C86</f>
        <v>0</v>
      </c>
      <c r="B87" s="8">
        <f>本体!D86</f>
        <v>0</v>
      </c>
      <c r="C87" s="8" t="str">
        <f t="shared" si="1"/>
        <v>00</v>
      </c>
      <c r="D87" s="8">
        <f>本体!I86</f>
        <v>0</v>
      </c>
      <c r="E87" s="8" t="str">
        <f>核種用!AQ87</f>
        <v/>
      </c>
      <c r="F87" s="8">
        <f>本体!BI86</f>
        <v>0</v>
      </c>
      <c r="G87" s="8">
        <f>本体!BT86</f>
        <v>0</v>
      </c>
      <c r="H87" s="8">
        <f>本体!BV86</f>
        <v>0</v>
      </c>
      <c r="I87" s="8">
        <f>本体!BZ86</f>
        <v>0</v>
      </c>
      <c r="J87" s="8">
        <f>本体!BY86</f>
        <v>0</v>
      </c>
    </row>
    <row r="88" spans="1:10">
      <c r="A88" s="8">
        <f>本体!C87</f>
        <v>0</v>
      </c>
      <c r="B88" s="8">
        <f>本体!D87</f>
        <v>0</v>
      </c>
      <c r="C88" s="8" t="str">
        <f t="shared" si="1"/>
        <v>00</v>
      </c>
      <c r="D88" s="8">
        <f>本体!I87</f>
        <v>0</v>
      </c>
      <c r="E88" s="8" t="str">
        <f>核種用!AQ88</f>
        <v/>
      </c>
      <c r="F88" s="8">
        <f>本体!BI87</f>
        <v>0</v>
      </c>
      <c r="G88" s="8">
        <f>本体!BT87</f>
        <v>0</v>
      </c>
      <c r="H88" s="8">
        <f>本体!BV87</f>
        <v>0</v>
      </c>
      <c r="I88" s="8">
        <f>本体!BZ87</f>
        <v>0</v>
      </c>
      <c r="J88" s="8">
        <f>本体!BY87</f>
        <v>0</v>
      </c>
    </row>
    <row r="89" spans="1:10">
      <c r="A89" s="8">
        <f>本体!C88</f>
        <v>0</v>
      </c>
      <c r="B89" s="8">
        <f>本体!D88</f>
        <v>0</v>
      </c>
      <c r="C89" s="8" t="str">
        <f t="shared" si="1"/>
        <v>00</v>
      </c>
      <c r="D89" s="8">
        <f>本体!I88</f>
        <v>0</v>
      </c>
      <c r="E89" s="8" t="str">
        <f>核種用!AQ89</f>
        <v/>
      </c>
      <c r="F89" s="8">
        <f>本体!BI88</f>
        <v>0</v>
      </c>
      <c r="G89" s="8">
        <f>本体!BT88</f>
        <v>0</v>
      </c>
      <c r="H89" s="8">
        <f>本体!BV88</f>
        <v>0</v>
      </c>
      <c r="I89" s="8">
        <f>本体!BZ88</f>
        <v>0</v>
      </c>
      <c r="J89" s="8">
        <f>本体!BY88</f>
        <v>0</v>
      </c>
    </row>
    <row r="90" spans="1:10">
      <c r="A90" s="8">
        <f>本体!C89</f>
        <v>0</v>
      </c>
      <c r="B90" s="8">
        <f>本体!D89</f>
        <v>0</v>
      </c>
      <c r="C90" s="8" t="str">
        <f t="shared" si="1"/>
        <v>00</v>
      </c>
      <c r="D90" s="8">
        <f>本体!I89</f>
        <v>0</v>
      </c>
      <c r="E90" s="8" t="str">
        <f>核種用!AQ90</f>
        <v/>
      </c>
      <c r="F90" s="8">
        <f>本体!BI89</f>
        <v>0</v>
      </c>
      <c r="G90" s="8">
        <f>本体!BT89</f>
        <v>0</v>
      </c>
      <c r="H90" s="8">
        <f>本体!BV89</f>
        <v>0</v>
      </c>
      <c r="I90" s="8">
        <f>本体!BZ89</f>
        <v>0</v>
      </c>
      <c r="J90" s="8">
        <f>本体!BY89</f>
        <v>0</v>
      </c>
    </row>
    <row r="91" spans="1:10">
      <c r="A91" s="8">
        <f>本体!C90</f>
        <v>0</v>
      </c>
      <c r="B91" s="8">
        <f>本体!D90</f>
        <v>0</v>
      </c>
      <c r="C91" s="8" t="str">
        <f t="shared" si="1"/>
        <v>00</v>
      </c>
      <c r="D91" s="8">
        <f>本体!I90</f>
        <v>0</v>
      </c>
      <c r="E91" s="8" t="str">
        <f>核種用!AQ91</f>
        <v/>
      </c>
      <c r="F91" s="8">
        <f>本体!BI90</f>
        <v>0</v>
      </c>
      <c r="G91" s="8">
        <f>本体!BT90</f>
        <v>0</v>
      </c>
      <c r="H91" s="8">
        <f>本体!BV90</f>
        <v>0</v>
      </c>
      <c r="I91" s="8">
        <f>本体!BZ90</f>
        <v>0</v>
      </c>
      <c r="J91" s="8">
        <f>本体!BY90</f>
        <v>0</v>
      </c>
    </row>
    <row r="92" spans="1:10">
      <c r="A92" s="8">
        <f>本体!C91</f>
        <v>0</v>
      </c>
      <c r="B92" s="8">
        <f>本体!D91</f>
        <v>0</v>
      </c>
      <c r="C92" s="8" t="str">
        <f t="shared" si="1"/>
        <v>00</v>
      </c>
      <c r="D92" s="8">
        <f>本体!I91</f>
        <v>0</v>
      </c>
      <c r="E92" s="8" t="str">
        <f>核種用!AQ92</f>
        <v/>
      </c>
      <c r="F92" s="8">
        <f>本体!BI91</f>
        <v>0</v>
      </c>
      <c r="G92" s="8">
        <f>本体!BT91</f>
        <v>0</v>
      </c>
      <c r="H92" s="8">
        <f>本体!BV91</f>
        <v>0</v>
      </c>
      <c r="I92" s="8">
        <f>本体!BZ91</f>
        <v>0</v>
      </c>
      <c r="J92" s="8">
        <f>本体!BY91</f>
        <v>0</v>
      </c>
    </row>
    <row r="93" spans="1:10">
      <c r="A93" s="8">
        <f>本体!C92</f>
        <v>0</v>
      </c>
      <c r="B93" s="8">
        <f>本体!D92</f>
        <v>0</v>
      </c>
      <c r="C93" s="8" t="str">
        <f t="shared" si="1"/>
        <v>00</v>
      </c>
      <c r="D93" s="8">
        <f>本体!I92</f>
        <v>0</v>
      </c>
      <c r="E93" s="8" t="str">
        <f>核種用!AQ93</f>
        <v/>
      </c>
      <c r="F93" s="8">
        <f>本体!BI92</f>
        <v>0</v>
      </c>
      <c r="G93" s="8">
        <f>本体!BT92</f>
        <v>0</v>
      </c>
      <c r="H93" s="8">
        <f>本体!BV92</f>
        <v>0</v>
      </c>
      <c r="I93" s="8">
        <f>本体!BZ92</f>
        <v>0</v>
      </c>
      <c r="J93" s="8">
        <f>本体!BY92</f>
        <v>0</v>
      </c>
    </row>
    <row r="94" spans="1:10">
      <c r="A94" s="8">
        <f>本体!C93</f>
        <v>0</v>
      </c>
      <c r="B94" s="8">
        <f>本体!D93</f>
        <v>0</v>
      </c>
      <c r="C94" s="8" t="str">
        <f t="shared" si="1"/>
        <v>00</v>
      </c>
      <c r="D94" s="8">
        <f>本体!I93</f>
        <v>0</v>
      </c>
      <c r="E94" s="8" t="str">
        <f>核種用!AQ94</f>
        <v/>
      </c>
      <c r="F94" s="8">
        <f>本体!BI93</f>
        <v>0</v>
      </c>
      <c r="G94" s="8">
        <f>本体!BT93</f>
        <v>0</v>
      </c>
      <c r="H94" s="8">
        <f>本体!BV93</f>
        <v>0</v>
      </c>
      <c r="I94" s="8">
        <f>本体!BZ93</f>
        <v>0</v>
      </c>
      <c r="J94" s="8">
        <f>本体!BY93</f>
        <v>0</v>
      </c>
    </row>
    <row r="95" spans="1:10">
      <c r="A95" s="8">
        <f>本体!C94</f>
        <v>0</v>
      </c>
      <c r="B95" s="8">
        <f>本体!D94</f>
        <v>0</v>
      </c>
      <c r="C95" s="8" t="str">
        <f t="shared" si="1"/>
        <v>00</v>
      </c>
      <c r="D95" s="8">
        <f>本体!I94</f>
        <v>0</v>
      </c>
      <c r="E95" s="8" t="str">
        <f>核種用!AQ95</f>
        <v/>
      </c>
      <c r="F95" s="8">
        <f>本体!BI94</f>
        <v>0</v>
      </c>
      <c r="G95" s="8">
        <f>本体!BT94</f>
        <v>0</v>
      </c>
      <c r="H95" s="8">
        <f>本体!BV94</f>
        <v>0</v>
      </c>
      <c r="I95" s="8">
        <f>本体!BZ94</f>
        <v>0</v>
      </c>
      <c r="J95" s="8">
        <f>本体!BY94</f>
        <v>0</v>
      </c>
    </row>
    <row r="96" spans="1:10">
      <c r="A96" s="8">
        <f>本体!C95</f>
        <v>0</v>
      </c>
      <c r="B96" s="8">
        <f>本体!D95</f>
        <v>0</v>
      </c>
      <c r="C96" s="8" t="str">
        <f t="shared" si="1"/>
        <v>00</v>
      </c>
      <c r="D96" s="8">
        <f>本体!I95</f>
        <v>0</v>
      </c>
      <c r="E96" s="8" t="str">
        <f>核種用!AQ96</f>
        <v/>
      </c>
      <c r="F96" s="8">
        <f>本体!BI95</f>
        <v>0</v>
      </c>
      <c r="G96" s="8">
        <f>本体!BT95</f>
        <v>0</v>
      </c>
      <c r="H96" s="8">
        <f>本体!BV95</f>
        <v>0</v>
      </c>
      <c r="I96" s="8">
        <f>本体!BZ95</f>
        <v>0</v>
      </c>
      <c r="J96" s="8">
        <f>本体!BY95</f>
        <v>0</v>
      </c>
    </row>
    <row r="97" spans="1:10">
      <c r="A97" s="8">
        <f>本体!C96</f>
        <v>0</v>
      </c>
      <c r="B97" s="8">
        <f>本体!D96</f>
        <v>0</v>
      </c>
      <c r="C97" s="8" t="str">
        <f t="shared" si="1"/>
        <v>00</v>
      </c>
      <c r="D97" s="8">
        <f>本体!I96</f>
        <v>0</v>
      </c>
      <c r="E97" s="8" t="str">
        <f>核種用!AQ97</f>
        <v/>
      </c>
      <c r="F97" s="8">
        <f>本体!BI96</f>
        <v>0</v>
      </c>
      <c r="G97" s="8">
        <f>本体!BT96</f>
        <v>0</v>
      </c>
      <c r="H97" s="8">
        <f>本体!BV96</f>
        <v>0</v>
      </c>
      <c r="I97" s="8">
        <f>本体!BZ96</f>
        <v>0</v>
      </c>
      <c r="J97" s="8">
        <f>本体!BY96</f>
        <v>0</v>
      </c>
    </row>
    <row r="98" spans="1:10">
      <c r="A98" s="8">
        <f>本体!C97</f>
        <v>0</v>
      </c>
      <c r="B98" s="8">
        <f>本体!D97</f>
        <v>0</v>
      </c>
      <c r="C98" s="8" t="str">
        <f t="shared" si="1"/>
        <v>00</v>
      </c>
      <c r="D98" s="8">
        <f>本体!I97</f>
        <v>0</v>
      </c>
      <c r="E98" s="8" t="str">
        <f>核種用!AQ98</f>
        <v/>
      </c>
      <c r="F98" s="8">
        <f>本体!BI97</f>
        <v>0</v>
      </c>
      <c r="G98" s="8">
        <f>本体!BT97</f>
        <v>0</v>
      </c>
      <c r="H98" s="8">
        <f>本体!BV97</f>
        <v>0</v>
      </c>
      <c r="I98" s="8">
        <f>本体!BZ97</f>
        <v>0</v>
      </c>
      <c r="J98" s="8">
        <f>本体!BY97</f>
        <v>0</v>
      </c>
    </row>
    <row r="99" spans="1:10">
      <c r="A99" s="8">
        <f>本体!C98</f>
        <v>0</v>
      </c>
      <c r="B99" s="8">
        <f>本体!D98</f>
        <v>0</v>
      </c>
      <c r="C99" s="8" t="str">
        <f t="shared" si="1"/>
        <v>00</v>
      </c>
      <c r="D99" s="8">
        <f>本体!I98</f>
        <v>0</v>
      </c>
      <c r="E99" s="8" t="str">
        <f>核種用!AQ99</f>
        <v/>
      </c>
      <c r="F99" s="8">
        <f>本体!BI98</f>
        <v>0</v>
      </c>
      <c r="G99" s="8">
        <f>本体!BT98</f>
        <v>0</v>
      </c>
      <c r="H99" s="8">
        <f>本体!BV98</f>
        <v>0</v>
      </c>
      <c r="I99" s="8">
        <f>本体!BZ98</f>
        <v>0</v>
      </c>
      <c r="J99" s="8">
        <f>本体!BY98</f>
        <v>0</v>
      </c>
    </row>
    <row r="100" spans="1:10">
      <c r="A100" s="8">
        <f>本体!C99</f>
        <v>0</v>
      </c>
      <c r="B100" s="8">
        <f>本体!D99</f>
        <v>0</v>
      </c>
      <c r="C100" s="8" t="str">
        <f t="shared" si="1"/>
        <v>00</v>
      </c>
      <c r="D100" s="8">
        <f>本体!I99</f>
        <v>0</v>
      </c>
      <c r="E100" s="8" t="str">
        <f>核種用!AQ100</f>
        <v/>
      </c>
      <c r="F100" s="8">
        <f>本体!BI99</f>
        <v>0</v>
      </c>
      <c r="G100" s="8">
        <f>本体!BT99</f>
        <v>0</v>
      </c>
      <c r="H100" s="8">
        <f>本体!BV99</f>
        <v>0</v>
      </c>
      <c r="I100" s="8">
        <f>本体!BZ99</f>
        <v>0</v>
      </c>
      <c r="J100" s="8">
        <f>本体!BY99</f>
        <v>0</v>
      </c>
    </row>
    <row r="101" spans="1:10">
      <c r="A101" s="8">
        <f>本体!C100</f>
        <v>0</v>
      </c>
      <c r="B101" s="8">
        <f>本体!D100</f>
        <v>0</v>
      </c>
      <c r="C101" s="8" t="str">
        <f t="shared" si="1"/>
        <v>00</v>
      </c>
      <c r="D101" s="8">
        <f>本体!I100</f>
        <v>0</v>
      </c>
      <c r="E101" s="8" t="str">
        <f>核種用!AQ101</f>
        <v/>
      </c>
      <c r="F101" s="8">
        <f>本体!BI100</f>
        <v>0</v>
      </c>
      <c r="G101" s="8">
        <f>本体!BT100</f>
        <v>0</v>
      </c>
      <c r="H101" s="8">
        <f>本体!BV100</f>
        <v>0</v>
      </c>
      <c r="I101" s="8">
        <f>本体!BZ100</f>
        <v>0</v>
      </c>
      <c r="J101" s="8">
        <f>本体!BY100</f>
        <v>0</v>
      </c>
    </row>
  </sheetData>
  <phoneticPr fontId="19"/>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237"/>
  <sheetViews>
    <sheetView topLeftCell="AB33" zoomScale="80" zoomScaleNormal="80" workbookViewId="0">
      <selection activeCell="AQ40" sqref="AQ40"/>
    </sheetView>
  </sheetViews>
  <sheetFormatPr defaultRowHeight="18.75"/>
  <cols>
    <col min="1" max="16384" width="9" style="8"/>
  </cols>
  <sheetData>
    <row r="1" spans="1:43" s="11" customFormat="1" thickBot="1">
      <c r="A1" s="1"/>
      <c r="B1" s="1" t="s">
        <v>193</v>
      </c>
      <c r="C1" s="1" t="s">
        <v>230</v>
      </c>
      <c r="D1" s="1" t="s">
        <v>231</v>
      </c>
      <c r="E1" s="1" t="s">
        <v>232</v>
      </c>
      <c r="F1" s="1" t="s">
        <v>233</v>
      </c>
      <c r="G1" s="1" t="s">
        <v>194</v>
      </c>
      <c r="H1" s="1" t="s">
        <v>195</v>
      </c>
      <c r="I1" s="1" t="s">
        <v>196</v>
      </c>
      <c r="J1" s="1" t="s">
        <v>197</v>
      </c>
      <c r="K1" s="1" t="s">
        <v>198</v>
      </c>
      <c r="L1" s="1" t="s">
        <v>199</v>
      </c>
      <c r="M1" s="1" t="s">
        <v>200</v>
      </c>
      <c r="N1" s="1" t="s">
        <v>201</v>
      </c>
      <c r="O1" s="1" t="s">
        <v>202</v>
      </c>
      <c r="P1" s="1" t="s">
        <v>203</v>
      </c>
      <c r="Q1" s="1" t="s">
        <v>204</v>
      </c>
      <c r="R1" s="1" t="s">
        <v>205</v>
      </c>
      <c r="S1" s="1" t="s">
        <v>206</v>
      </c>
      <c r="T1" s="1" t="s">
        <v>229</v>
      </c>
      <c r="U1" s="1" t="s">
        <v>207</v>
      </c>
      <c r="V1" s="1" t="s">
        <v>208</v>
      </c>
      <c r="W1" s="1" t="s">
        <v>209</v>
      </c>
      <c r="X1" s="1" t="s">
        <v>210</v>
      </c>
      <c r="Y1" s="1" t="s">
        <v>211</v>
      </c>
      <c r="Z1" s="1" t="s">
        <v>212</v>
      </c>
      <c r="AA1" s="1" t="s">
        <v>213</v>
      </c>
      <c r="AB1" s="1" t="s">
        <v>214</v>
      </c>
      <c r="AC1" s="1" t="s">
        <v>215</v>
      </c>
      <c r="AD1" s="1" t="s">
        <v>216</v>
      </c>
      <c r="AE1" s="1" t="s">
        <v>217</v>
      </c>
      <c r="AF1" s="1" t="s">
        <v>218</v>
      </c>
      <c r="AG1" s="1" t="s">
        <v>219</v>
      </c>
      <c r="AH1" s="1" t="s">
        <v>220</v>
      </c>
      <c r="AI1" s="1" t="s">
        <v>221</v>
      </c>
      <c r="AJ1" s="1" t="s">
        <v>222</v>
      </c>
      <c r="AK1" s="1" t="s">
        <v>223</v>
      </c>
      <c r="AL1" s="1" t="s">
        <v>224</v>
      </c>
      <c r="AM1" s="1" t="s">
        <v>225</v>
      </c>
      <c r="AN1" s="1" t="s">
        <v>234</v>
      </c>
      <c r="AO1" s="1" t="s">
        <v>226</v>
      </c>
      <c r="AP1" s="1" t="s">
        <v>227</v>
      </c>
      <c r="AQ1" s="1" t="s">
        <v>228</v>
      </c>
    </row>
    <row r="2" spans="1:43" ht="19.5" thickTop="1">
      <c r="A2" s="8" t="str">
        <f>本体!C2</f>
        <v>北海道大学</v>
      </c>
      <c r="B2" s="8" t="str">
        <f>IF(本体!J2&lt;&gt; "", "H-3", "")</f>
        <v>H-3</v>
      </c>
      <c r="C2" s="8" t="str">
        <f>IF(本体!K2&lt;&gt; "", "C-11", "")</f>
        <v>C-11</v>
      </c>
      <c r="D2" s="8" t="str">
        <f>IF(本体!L2&lt;&gt; "", "C-14", "")</f>
        <v>C-14</v>
      </c>
      <c r="E2" s="8" t="str">
        <f>IF(本体!M2&lt;&gt; "", "N-13", "")</f>
        <v>N-13</v>
      </c>
      <c r="F2" s="8" t="str">
        <f>IF(本体!N2&lt;&gt; "", "F-18", "")</f>
        <v>F-18</v>
      </c>
      <c r="G2" s="8" t="str">
        <f>IF(本体!O2&lt;&gt; "", "Na-22", "")</f>
        <v>Na-22</v>
      </c>
      <c r="H2" s="8" t="str">
        <f>IF(本体!P2&lt;&gt; "", "P-32", "")</f>
        <v>P-32</v>
      </c>
      <c r="I2" s="8" t="str">
        <f>IF(本体!Q2&lt;&gt; "", "P-33", "")</f>
        <v>P-33</v>
      </c>
      <c r="J2" s="8" t="str">
        <f>IF(本体!R2&lt;&gt; "", "S-35", "")</f>
        <v>S-35</v>
      </c>
      <c r="K2" s="8" t="str">
        <f>IF(本体!S2&lt;&gt; "", "Cl-36", "")</f>
        <v>Cl-36</v>
      </c>
      <c r="L2" s="8" t="str">
        <f>IF(本体!T2&lt;&gt; "", "Ca-45", "")</f>
        <v>Ca-45</v>
      </c>
      <c r="M2" s="8" t="str">
        <f>IF(本体!U2&lt;&gt; "", "Cr-51", "")</f>
        <v>Cr-51</v>
      </c>
      <c r="N2" s="8" t="str">
        <f>IF(本体!V2&lt;&gt; "", "Fe-59", "")</f>
        <v>Fe-59</v>
      </c>
      <c r="O2" s="8" t="str">
        <f>IF(本体!W2&lt;&gt; "", "Co-57", "")</f>
        <v>Co-57</v>
      </c>
      <c r="P2" s="8" t="str">
        <f>IF(本体!X2&lt;&gt; "", "Co-60", "")</f>
        <v>Co-60</v>
      </c>
      <c r="Q2" s="8" t="str">
        <f>IF(本体!Y2&lt;&gt; "", "Cu-64", "")</f>
        <v>Cu-64</v>
      </c>
      <c r="R2" s="8" t="str">
        <f>IF(本体!Z2&lt;&gt; "", "Zn-65", "")</f>
        <v>Zn-65</v>
      </c>
      <c r="S2" s="8" t="str">
        <f>IF(本体!AA2&lt;&gt; "", "Ga-67", "")</f>
        <v>Ga-67</v>
      </c>
      <c r="T2" s="8" t="str">
        <f>IF(本体!AB2&lt;&gt; "", "Ga-68", "")</f>
        <v>Ga-68</v>
      </c>
      <c r="U2" s="8" t="str">
        <f>IF(本体!AC2&lt;&gt; "", "Ge-68", "")</f>
        <v>Ge-68</v>
      </c>
      <c r="V2" s="8" t="str">
        <f>IF(本体!AD2&lt;&gt; "", "Y-88", "")</f>
        <v>Y-88</v>
      </c>
      <c r="W2" s="8" t="str">
        <f>IF(本体!AE2&lt;&gt; "", "Zr-89", "")</f>
        <v>Zr-89</v>
      </c>
      <c r="X2" s="8" t="str">
        <f>IF(本体!AF2&lt;&gt; "", "Y-90", "")</f>
        <v>Y-90</v>
      </c>
      <c r="Y2" s="8" t="str">
        <f>IF(本体!AG2&lt;&gt; "", "Tc-99m", "")</f>
        <v>Tc-99m</v>
      </c>
      <c r="Z2" s="8" t="str">
        <f>IF(本体!AH2&lt;&gt; "", "In-111", "")</f>
        <v>In-111</v>
      </c>
      <c r="AA2" s="8" t="str">
        <f>IF(本体!AI2&lt;&gt; "", "I-123", "")</f>
        <v>I-123</v>
      </c>
      <c r="AB2" s="8" t="str">
        <f>IF(本体!AJ2&lt;&gt; "", "I-124", "")</f>
        <v>I-124</v>
      </c>
      <c r="AC2" s="8" t="str">
        <f>IF(本体!AK2&lt;&gt; "", "I-125", "")</f>
        <v>I-125</v>
      </c>
      <c r="AD2" s="8" t="str">
        <f>IF(本体!AL2&lt;&gt; "", "I-131", "")</f>
        <v>I-131</v>
      </c>
      <c r="AE2" s="8" t="str">
        <f>IF(本体!AM2&lt;&gt; "", "Ba-135m", "")</f>
        <v>Ba-135m</v>
      </c>
      <c r="AF2" s="8" t="str">
        <f>IF(本体!AN2&lt;&gt; "", "Cs-137", "")</f>
        <v>Cs-137</v>
      </c>
      <c r="AG2" s="8" t="str">
        <f>IF(本体!AO2&lt;&gt; "", "Lu-177", "")</f>
        <v/>
      </c>
      <c r="AH2" s="8" t="str">
        <f>IF(本体!AP2&lt;&gt; "", "Re-188", "")</f>
        <v/>
      </c>
      <c r="AI2" s="8" t="str">
        <f>IF(本体!AQ2&lt;&gt; "", "Ir-192", "")</f>
        <v>Ir-192</v>
      </c>
      <c r="AJ2" s="8" t="str">
        <f>IF(本体!AR2&lt;&gt; "", "Tl-201", "")</f>
        <v>Tl-201</v>
      </c>
      <c r="AK2" s="8" t="str">
        <f>IF(本体!AS2&lt;&gt; "", "Pb-210", "")</f>
        <v/>
      </c>
      <c r="AL2" s="8" t="str">
        <f>IF(本体!AT2&lt;&gt; "", "At-211", "")</f>
        <v>At-211</v>
      </c>
      <c r="AM2" s="8" t="str">
        <f>IF(本体!AU2&lt;&gt; "", "Pb-212", "")</f>
        <v/>
      </c>
      <c r="AN2" s="8" t="str">
        <f>IF(本体!AV2&lt;&gt; "", "Ra-223", "")</f>
        <v>Ra-223</v>
      </c>
      <c r="AO2" s="8" t="str">
        <f>IF(本体!AW2&lt;&gt; "", "Ra-224", "")</f>
        <v/>
      </c>
      <c r="AP2" s="8" t="str">
        <f>IF(本体!AX2&lt;&gt; "", "Ac-225", "")</f>
        <v>Ac-225</v>
      </c>
      <c r="AQ2" s="8" t="str">
        <f>_xlfn.TEXTJOIN("、",TRUE,B2:AP2)</f>
        <v>H-3、C-11、C-14、N-13、F-18、Na-22、P-32、P-33、S-35、Cl-36、Ca-45、Cr-51、Fe-59、Co-57、Co-60、Cu-64、Zn-65、Ga-67、Ga-68、Ge-68、Y-88、Zr-89、Y-90、Tc-99m、In-111、I-123、I-124、I-125、I-131、Ba-135m、Cs-137、Ir-192、Tl-201、At-211、Ra-223、Ac-225</v>
      </c>
    </row>
    <row r="3" spans="1:43">
      <c r="A3" s="8" t="str">
        <f>本体!C3</f>
        <v>（国）精神・神経医療研究センター　</v>
      </c>
      <c r="B3" s="8" t="str">
        <f>IF(本体!J3&lt;&gt; "", "H-3", "")</f>
        <v>H-3</v>
      </c>
      <c r="C3" s="8" t="str">
        <f>IF(本体!K3&lt;&gt; "", "C-11", "")</f>
        <v>C-11</v>
      </c>
      <c r="D3" s="8" t="str">
        <f>IF(本体!L3&lt;&gt; "", "C-14", "")</f>
        <v>C-14</v>
      </c>
      <c r="E3" s="8" t="str">
        <f>IF(本体!M3&lt;&gt; "", "N-13", "")</f>
        <v>N-13</v>
      </c>
      <c r="F3" s="8" t="str">
        <f>IF(本体!N3&lt;&gt; "", "F-18", "")</f>
        <v>F-18</v>
      </c>
      <c r="G3" s="8" t="str">
        <f>IF(本体!O3&lt;&gt; "", "Na-22", "")</f>
        <v/>
      </c>
      <c r="H3" s="8" t="str">
        <f>IF(本体!P3&lt;&gt; "", "P-32", "")</f>
        <v>P-32</v>
      </c>
      <c r="I3" s="8" t="str">
        <f>IF(本体!Q3&lt;&gt; "", "P-33", "")</f>
        <v/>
      </c>
      <c r="J3" s="8" t="str">
        <f>IF(本体!R3&lt;&gt; "", "S-35", "")</f>
        <v/>
      </c>
      <c r="K3" s="8" t="str">
        <f>IF(本体!S3&lt;&gt; "", "Cl-36", "")</f>
        <v/>
      </c>
      <c r="L3" s="8" t="str">
        <f>IF(本体!T3&lt;&gt; "", "Ca-45", "")</f>
        <v/>
      </c>
      <c r="M3" s="8" t="str">
        <f>IF(本体!U3&lt;&gt; "", "Cr-51", "")</f>
        <v/>
      </c>
      <c r="N3" s="8" t="str">
        <f>IF(本体!V3&lt;&gt; "", "Fe-59", "")</f>
        <v/>
      </c>
      <c r="O3" s="8" t="str">
        <f>IF(本体!W3&lt;&gt; "", "Co-57", "")</f>
        <v/>
      </c>
      <c r="P3" s="8" t="str">
        <f>IF(本体!X3&lt;&gt; "", "Co-60", "")</f>
        <v/>
      </c>
      <c r="Q3" s="8" t="str">
        <f>IF(本体!Y3&lt;&gt; "", "Cu-64", "")</f>
        <v/>
      </c>
      <c r="R3" s="8" t="str">
        <f>IF(本体!Z3&lt;&gt; "", "Zn-65", "")</f>
        <v/>
      </c>
      <c r="S3" s="8" t="str">
        <f>IF(本体!AA3&lt;&gt; "", "Ga-67", "")</f>
        <v/>
      </c>
      <c r="T3" s="8" t="str">
        <f>IF(本体!AB3&lt;&gt; "", "Ga-68", "")</f>
        <v/>
      </c>
      <c r="U3" s="8" t="str">
        <f>IF(本体!AC3&lt;&gt; "", "Ge-68", "")</f>
        <v/>
      </c>
      <c r="V3" s="8" t="str">
        <f>IF(本体!AD3&lt;&gt; "", "Y-88", "")</f>
        <v/>
      </c>
      <c r="W3" s="8" t="str">
        <f>IF(本体!AE3&lt;&gt; "", "Zr-89", "")</f>
        <v/>
      </c>
      <c r="X3" s="8" t="str">
        <f>IF(本体!AF3&lt;&gt; "", "Y-90", "")</f>
        <v/>
      </c>
      <c r="Y3" s="8" t="str">
        <f>IF(本体!AG3&lt;&gt; "", "Tc-99m", "")</f>
        <v/>
      </c>
      <c r="Z3" s="8" t="str">
        <f>IF(本体!AH3&lt;&gt; "", "In-111", "")</f>
        <v/>
      </c>
      <c r="AA3" s="8" t="str">
        <f>IF(本体!AI3&lt;&gt; "", "I-123", "")</f>
        <v/>
      </c>
      <c r="AB3" s="8" t="str">
        <f>IF(本体!AJ3&lt;&gt; "", "I-124", "")</f>
        <v/>
      </c>
      <c r="AC3" s="8" t="str">
        <f>IF(本体!AK3&lt;&gt; "", "I-125", "")</f>
        <v/>
      </c>
      <c r="AD3" s="8" t="str">
        <f>IF(本体!AL3&lt;&gt; "", "I-131", "")</f>
        <v/>
      </c>
      <c r="AE3" s="8" t="str">
        <f>IF(本体!AM3&lt;&gt; "", "Ba-135m", "")</f>
        <v/>
      </c>
      <c r="AF3" s="8" t="str">
        <f>IF(本体!AN3&lt;&gt; "", "Cs-137", "")</f>
        <v/>
      </c>
      <c r="AG3" s="8" t="str">
        <f>IF(本体!AO3&lt;&gt; "", "Lu-177", "")</f>
        <v/>
      </c>
      <c r="AH3" s="8" t="str">
        <f>IF(本体!AP3&lt;&gt; "", "Re-188", "")</f>
        <v/>
      </c>
      <c r="AI3" s="8" t="str">
        <f>IF(本体!AQ3&lt;&gt; "", "Ir-192", "")</f>
        <v/>
      </c>
      <c r="AJ3" s="8" t="str">
        <f>IF(本体!AR3&lt;&gt; "", "Tl-201", "")</f>
        <v/>
      </c>
      <c r="AK3" s="8" t="str">
        <f>IF(本体!AS3&lt;&gt; "", "Pb-210", "")</f>
        <v/>
      </c>
      <c r="AL3" s="8" t="str">
        <f>IF(本体!AT3&lt;&gt; "", "At-211", "")</f>
        <v/>
      </c>
      <c r="AM3" s="8" t="str">
        <f>IF(本体!AU3&lt;&gt; "", "Pb-212", "")</f>
        <v/>
      </c>
      <c r="AN3" s="8" t="str">
        <f>IF(本体!AV3&lt;&gt; "", "Ra-223", "")</f>
        <v/>
      </c>
      <c r="AO3" s="8" t="str">
        <f>IF(本体!AW3&lt;&gt; "", "Ra-224", "")</f>
        <v/>
      </c>
      <c r="AP3" s="8" t="str">
        <f>IF(本体!AX3&lt;&gt; "", "Ac-225", "")</f>
        <v/>
      </c>
      <c r="AQ3" s="8" t="str">
        <f t="shared" ref="AQ3:AQ66" si="0">_xlfn.TEXTJOIN("、",TRUE,B3:AP3)</f>
        <v>H-3、C-11、C-14、N-13、F-18、P-32</v>
      </c>
    </row>
    <row r="4" spans="1:43">
      <c r="A4" s="8" t="str">
        <f>本体!C4</f>
        <v>秋田大学</v>
      </c>
      <c r="B4" s="8" t="str">
        <f>IF(本体!J4&lt;&gt; "", "H-3", "")</f>
        <v>H-3</v>
      </c>
      <c r="C4" s="8" t="str">
        <f>IF(本体!K4&lt;&gt; "", "C-11", "")</f>
        <v/>
      </c>
      <c r="D4" s="8" t="str">
        <f>IF(本体!L4&lt;&gt; "", "C-14", "")</f>
        <v>C-14</v>
      </c>
      <c r="E4" s="8" t="str">
        <f>IF(本体!M4&lt;&gt; "", "N-13", "")</f>
        <v/>
      </c>
      <c r="F4" s="8" t="str">
        <f>IF(本体!N4&lt;&gt; "", "F-18", "")</f>
        <v/>
      </c>
      <c r="G4" s="8" t="str">
        <f>IF(本体!O4&lt;&gt; "", "Na-22", "")</f>
        <v>Na-22</v>
      </c>
      <c r="H4" s="8" t="str">
        <f>IF(本体!P4&lt;&gt; "", "P-32", "")</f>
        <v>P-32</v>
      </c>
      <c r="I4" s="8" t="str">
        <f>IF(本体!Q4&lt;&gt; "", "P-33", "")</f>
        <v>P-33</v>
      </c>
      <c r="J4" s="8" t="str">
        <f>IF(本体!R4&lt;&gt; "", "S-35", "")</f>
        <v>S-35</v>
      </c>
      <c r="K4" s="8" t="str">
        <f>IF(本体!S4&lt;&gt; "", "Cl-36", "")</f>
        <v>Cl-36</v>
      </c>
      <c r="L4" s="8" t="str">
        <f>IF(本体!T4&lt;&gt; "", "Ca-45", "")</f>
        <v>Ca-45</v>
      </c>
      <c r="M4" s="8" t="str">
        <f>IF(本体!U4&lt;&gt; "", "Cr-51", "")</f>
        <v>Cr-51</v>
      </c>
      <c r="N4" s="8" t="str">
        <f>IF(本体!V4&lt;&gt; "", "Fe-59", "")</f>
        <v>Fe-59</v>
      </c>
      <c r="O4" s="8" t="str">
        <f>IF(本体!W4&lt;&gt; "", "Co-57", "")</f>
        <v/>
      </c>
      <c r="P4" s="8" t="str">
        <f>IF(本体!X4&lt;&gt; "", "Co-60", "")</f>
        <v/>
      </c>
      <c r="Q4" s="8" t="str">
        <f>IF(本体!Y4&lt;&gt; "", "Cu-64", "")</f>
        <v>Cu-64</v>
      </c>
      <c r="R4" s="8" t="str">
        <f>IF(本体!Z4&lt;&gt; "", "Zn-65", "")</f>
        <v/>
      </c>
      <c r="S4" s="8" t="str">
        <f>IF(本体!AA4&lt;&gt; "", "Ga-67", "")</f>
        <v/>
      </c>
      <c r="T4" s="8" t="str">
        <f>IF(本体!AB4&lt;&gt; "", "Ga-68", "")</f>
        <v/>
      </c>
      <c r="U4" s="8" t="str">
        <f>IF(本体!AC4&lt;&gt; "", "Ge-68", "")</f>
        <v/>
      </c>
      <c r="V4" s="8" t="str">
        <f>IF(本体!AD4&lt;&gt; "", "Y-88", "")</f>
        <v/>
      </c>
      <c r="W4" s="8" t="str">
        <f>IF(本体!AE4&lt;&gt; "", "Zr-89", "")</f>
        <v/>
      </c>
      <c r="X4" s="8" t="str">
        <f>IF(本体!AF4&lt;&gt; "", "Y-90", "")</f>
        <v/>
      </c>
      <c r="Y4" s="8" t="str">
        <f>IF(本体!AG4&lt;&gt; "", "Tc-99m", "")</f>
        <v>Tc-99m</v>
      </c>
      <c r="Z4" s="8" t="str">
        <f>IF(本体!AH4&lt;&gt; "", "In-111", "")</f>
        <v/>
      </c>
      <c r="AA4" s="8" t="str">
        <f>IF(本体!AI4&lt;&gt; "", "I-123", "")</f>
        <v/>
      </c>
      <c r="AB4" s="8" t="str">
        <f>IF(本体!AJ4&lt;&gt; "", "I-124", "")</f>
        <v/>
      </c>
      <c r="AC4" s="8" t="str">
        <f>IF(本体!AK4&lt;&gt; "", "I-125", "")</f>
        <v>I-125</v>
      </c>
      <c r="AD4" s="8" t="str">
        <f>IF(本体!AL4&lt;&gt; "", "I-131", "")</f>
        <v/>
      </c>
      <c r="AE4" s="8" t="str">
        <f>IF(本体!AM4&lt;&gt; "", "Ba-135m", "")</f>
        <v/>
      </c>
      <c r="AF4" s="8" t="str">
        <f>IF(本体!AN4&lt;&gt; "", "Cs-137", "")</f>
        <v/>
      </c>
      <c r="AG4" s="8" t="str">
        <f>IF(本体!AO4&lt;&gt; "", "Lu-177", "")</f>
        <v/>
      </c>
      <c r="AH4" s="8" t="str">
        <f>IF(本体!AP4&lt;&gt; "", "Re-188", "")</f>
        <v/>
      </c>
      <c r="AI4" s="8" t="str">
        <f>IF(本体!AQ4&lt;&gt; "", "Ir-192", "")</f>
        <v/>
      </c>
      <c r="AJ4" s="8" t="str">
        <f>IF(本体!AR4&lt;&gt; "", "Tl-201", "")</f>
        <v/>
      </c>
      <c r="AK4" s="8" t="str">
        <f>IF(本体!AS4&lt;&gt; "", "Pb-210", "")</f>
        <v/>
      </c>
      <c r="AL4" s="8" t="str">
        <f>IF(本体!AT4&lt;&gt; "", "At-211", "")</f>
        <v/>
      </c>
      <c r="AM4" s="8" t="str">
        <f>IF(本体!AU4&lt;&gt; "", "Pb-212", "")</f>
        <v/>
      </c>
      <c r="AN4" s="8" t="str">
        <f>IF(本体!AV4&lt;&gt; "", "Ra-223", "")</f>
        <v/>
      </c>
      <c r="AO4" s="8" t="str">
        <f>IF(本体!AW4&lt;&gt; "", "Ra-224", "")</f>
        <v/>
      </c>
      <c r="AP4" s="8" t="str">
        <f>IF(本体!AX4&lt;&gt; "", "Ac-225", "")</f>
        <v/>
      </c>
      <c r="AQ4" s="8" t="str">
        <f t="shared" si="0"/>
        <v>H-3、C-14、Na-22、P-32、P-33、S-35、Cl-36、Ca-45、Cr-51、Fe-59、Cu-64、Tc-99m、I-125</v>
      </c>
    </row>
    <row r="5" spans="1:43">
      <c r="A5" s="8" t="str">
        <f>本体!C5</f>
        <v>東京大学</v>
      </c>
      <c r="B5" s="8" t="str">
        <f>IF(本体!J5&lt;&gt; "", "H-3", "")</f>
        <v>H-3</v>
      </c>
      <c r="C5" s="8" t="str">
        <f>IF(本体!K5&lt;&gt; "", "C-11", "")</f>
        <v/>
      </c>
      <c r="D5" s="8" t="str">
        <f>IF(本体!L5&lt;&gt; "", "C-14", "")</f>
        <v>C-14</v>
      </c>
      <c r="E5" s="8" t="str">
        <f>IF(本体!M5&lt;&gt; "", "N-13", "")</f>
        <v/>
      </c>
      <c r="F5" s="8" t="str">
        <f>IF(本体!N5&lt;&gt; "", "F-18", "")</f>
        <v/>
      </c>
      <c r="G5" s="8" t="str">
        <f>IF(本体!O5&lt;&gt; "", "Na-22", "")</f>
        <v/>
      </c>
      <c r="H5" s="8" t="str">
        <f>IF(本体!P5&lt;&gt; "", "P-32", "")</f>
        <v>P-32</v>
      </c>
      <c r="I5" s="8" t="str">
        <f>IF(本体!Q5&lt;&gt; "", "P-33", "")</f>
        <v/>
      </c>
      <c r="J5" s="8" t="str">
        <f>IF(本体!R5&lt;&gt; "", "S-35", "")</f>
        <v>S-35</v>
      </c>
      <c r="K5" s="8" t="str">
        <f>IF(本体!S5&lt;&gt; "", "Cl-36", "")</f>
        <v/>
      </c>
      <c r="L5" s="8" t="str">
        <f>IF(本体!T5&lt;&gt; "", "Ca-45", "")</f>
        <v>Ca-45</v>
      </c>
      <c r="M5" s="8" t="str">
        <f>IF(本体!U5&lt;&gt; "", "Cr-51", "")</f>
        <v>Cr-51</v>
      </c>
      <c r="N5" s="8" t="str">
        <f>IF(本体!V5&lt;&gt; "", "Fe-59", "")</f>
        <v/>
      </c>
      <c r="O5" s="8" t="str">
        <f>IF(本体!W5&lt;&gt; "", "Co-57", "")</f>
        <v/>
      </c>
      <c r="P5" s="8" t="str">
        <f>IF(本体!X5&lt;&gt; "", "Co-60", "")</f>
        <v/>
      </c>
      <c r="Q5" s="8" t="str">
        <f>IF(本体!Y5&lt;&gt; "", "Cu-64", "")</f>
        <v/>
      </c>
      <c r="R5" s="8" t="str">
        <f>IF(本体!Z5&lt;&gt; "", "Zn-65", "")</f>
        <v/>
      </c>
      <c r="S5" s="8" t="str">
        <f>IF(本体!AA5&lt;&gt; "", "Ga-67", "")</f>
        <v/>
      </c>
      <c r="T5" s="8" t="str">
        <f>IF(本体!AB5&lt;&gt; "", "Ga-68", "")</f>
        <v/>
      </c>
      <c r="U5" s="8" t="str">
        <f>IF(本体!AC5&lt;&gt; "", "Ge-68", "")</f>
        <v/>
      </c>
      <c r="V5" s="8" t="str">
        <f>IF(本体!AD5&lt;&gt; "", "Y-88", "")</f>
        <v/>
      </c>
      <c r="W5" s="8" t="str">
        <f>IF(本体!AE5&lt;&gt; "", "Zr-89", "")</f>
        <v/>
      </c>
      <c r="X5" s="8" t="str">
        <f>IF(本体!AF5&lt;&gt; "", "Y-90", "")</f>
        <v/>
      </c>
      <c r="Y5" s="8" t="str">
        <f>IF(本体!AG5&lt;&gt; "", "Tc-99m", "")</f>
        <v/>
      </c>
      <c r="Z5" s="8" t="str">
        <f>IF(本体!AH5&lt;&gt; "", "In-111", "")</f>
        <v/>
      </c>
      <c r="AA5" s="8" t="str">
        <f>IF(本体!AI5&lt;&gt; "", "I-123", "")</f>
        <v/>
      </c>
      <c r="AB5" s="8" t="str">
        <f>IF(本体!AJ5&lt;&gt; "", "I-124", "")</f>
        <v/>
      </c>
      <c r="AC5" s="8" t="str">
        <f>IF(本体!AK5&lt;&gt; "", "I-125", "")</f>
        <v>I-125</v>
      </c>
      <c r="AD5" s="8" t="str">
        <f>IF(本体!AL5&lt;&gt; "", "I-131", "")</f>
        <v/>
      </c>
      <c r="AE5" s="8" t="str">
        <f>IF(本体!AM5&lt;&gt; "", "Ba-135m", "")</f>
        <v/>
      </c>
      <c r="AF5" s="8" t="str">
        <f>IF(本体!AN5&lt;&gt; "", "Cs-137", "")</f>
        <v/>
      </c>
      <c r="AG5" s="8" t="str">
        <f>IF(本体!AO5&lt;&gt; "", "Lu-177", "")</f>
        <v/>
      </c>
      <c r="AH5" s="8" t="str">
        <f>IF(本体!AP5&lt;&gt; "", "Re-188", "")</f>
        <v/>
      </c>
      <c r="AI5" s="8" t="str">
        <f>IF(本体!AQ5&lt;&gt; "", "Ir-192", "")</f>
        <v/>
      </c>
      <c r="AJ5" s="8" t="str">
        <f>IF(本体!AR5&lt;&gt; "", "Tl-201", "")</f>
        <v/>
      </c>
      <c r="AK5" s="8" t="str">
        <f>IF(本体!AS5&lt;&gt; "", "Pb-210", "")</f>
        <v/>
      </c>
      <c r="AL5" s="8" t="str">
        <f>IF(本体!AT5&lt;&gt; "", "At-211", "")</f>
        <v/>
      </c>
      <c r="AM5" s="8" t="str">
        <f>IF(本体!AU5&lt;&gt; "", "Pb-212", "")</f>
        <v/>
      </c>
      <c r="AN5" s="8" t="str">
        <f>IF(本体!AV5&lt;&gt; "", "Ra-223", "")</f>
        <v/>
      </c>
      <c r="AO5" s="8" t="str">
        <f>IF(本体!AW5&lt;&gt; "", "Ra-224", "")</f>
        <v/>
      </c>
      <c r="AP5" s="8" t="str">
        <f>IF(本体!AX5&lt;&gt; "", "Ac-225", "")</f>
        <v/>
      </c>
      <c r="AQ5" s="8" t="str">
        <f t="shared" si="0"/>
        <v>H-3、C-14、P-32、S-35、Ca-45、Cr-51、I-125</v>
      </c>
    </row>
    <row r="6" spans="1:43">
      <c r="A6" s="8" t="str">
        <f>本体!C6</f>
        <v>岐阜大学</v>
      </c>
      <c r="B6" s="8" t="str">
        <f>IF(本体!J6&lt;&gt; "", "H-3", "")</f>
        <v>H-3</v>
      </c>
      <c r="C6" s="8" t="str">
        <f>IF(本体!K6&lt;&gt; "", "C-11", "")</f>
        <v/>
      </c>
      <c r="D6" s="8" t="str">
        <f>IF(本体!L6&lt;&gt; "", "C-14", "")</f>
        <v>C-14</v>
      </c>
      <c r="E6" s="8" t="str">
        <f>IF(本体!M6&lt;&gt; "", "N-13", "")</f>
        <v/>
      </c>
      <c r="F6" s="8" t="str">
        <f>IF(本体!N6&lt;&gt; "", "F-18", "")</f>
        <v/>
      </c>
      <c r="G6" s="8" t="str">
        <f>IF(本体!O6&lt;&gt; "", "Na-22", "")</f>
        <v>Na-22</v>
      </c>
      <c r="H6" s="8" t="str">
        <f>IF(本体!P6&lt;&gt; "", "P-32", "")</f>
        <v>P-32</v>
      </c>
      <c r="I6" s="8" t="str">
        <f>IF(本体!Q6&lt;&gt; "", "P-33", "")</f>
        <v>P-33</v>
      </c>
      <c r="J6" s="8" t="str">
        <f>IF(本体!R6&lt;&gt; "", "S-35", "")</f>
        <v>S-35</v>
      </c>
      <c r="K6" s="8" t="str">
        <f>IF(本体!S6&lt;&gt; "", "Cl-36", "")</f>
        <v>Cl-36</v>
      </c>
      <c r="L6" s="8" t="str">
        <f>IF(本体!T6&lt;&gt; "", "Ca-45", "")</f>
        <v>Ca-45</v>
      </c>
      <c r="M6" s="8" t="str">
        <f>IF(本体!U6&lt;&gt; "", "Cr-51", "")</f>
        <v>Cr-51</v>
      </c>
      <c r="N6" s="8" t="str">
        <f>IF(本体!V6&lt;&gt; "", "Fe-59", "")</f>
        <v>Fe-59</v>
      </c>
      <c r="O6" s="8" t="str">
        <f>IF(本体!W6&lt;&gt; "", "Co-57", "")</f>
        <v/>
      </c>
      <c r="P6" s="8" t="str">
        <f>IF(本体!X6&lt;&gt; "", "Co-60", "")</f>
        <v/>
      </c>
      <c r="Q6" s="8" t="str">
        <f>IF(本体!Y6&lt;&gt; "", "Cu-64", "")</f>
        <v/>
      </c>
      <c r="R6" s="8" t="str">
        <f>IF(本体!Z6&lt;&gt; "", "Zn-65", "")</f>
        <v/>
      </c>
      <c r="S6" s="8" t="str">
        <f>IF(本体!AA6&lt;&gt; "", "Ga-67", "")</f>
        <v/>
      </c>
      <c r="T6" s="8" t="str">
        <f>IF(本体!AB6&lt;&gt; "", "Ga-68", "")</f>
        <v/>
      </c>
      <c r="U6" s="8" t="str">
        <f>IF(本体!AC6&lt;&gt; "", "Ge-68", "")</f>
        <v/>
      </c>
      <c r="V6" s="8" t="str">
        <f>IF(本体!AD6&lt;&gt; "", "Y-88", "")</f>
        <v/>
      </c>
      <c r="W6" s="8" t="str">
        <f>IF(本体!AE6&lt;&gt; "", "Zr-89", "")</f>
        <v/>
      </c>
      <c r="X6" s="8" t="str">
        <f>IF(本体!AF6&lt;&gt; "", "Y-90", "")</f>
        <v/>
      </c>
      <c r="Y6" s="8" t="str">
        <f>IF(本体!AG6&lt;&gt; "", "Tc-99m", "")</f>
        <v>Tc-99m</v>
      </c>
      <c r="Z6" s="8" t="str">
        <f>IF(本体!AH6&lt;&gt; "", "In-111", "")</f>
        <v/>
      </c>
      <c r="AA6" s="8" t="str">
        <f>IF(本体!AI6&lt;&gt; "", "I-123", "")</f>
        <v/>
      </c>
      <c r="AB6" s="8" t="str">
        <f>IF(本体!AJ6&lt;&gt; "", "I-124", "")</f>
        <v/>
      </c>
      <c r="AC6" s="8" t="str">
        <f>IF(本体!AK6&lt;&gt; "", "I-125", "")</f>
        <v>I-125</v>
      </c>
      <c r="AD6" s="8" t="str">
        <f>IF(本体!AL6&lt;&gt; "", "I-131", "")</f>
        <v>I-131</v>
      </c>
      <c r="AE6" s="8" t="str">
        <f>IF(本体!AM6&lt;&gt; "", "Ba-135m", "")</f>
        <v/>
      </c>
      <c r="AF6" s="8" t="str">
        <f>IF(本体!AN6&lt;&gt; "", "Cs-137", "")</f>
        <v/>
      </c>
      <c r="AG6" s="8" t="str">
        <f>IF(本体!AO6&lt;&gt; "", "Lu-177", "")</f>
        <v/>
      </c>
      <c r="AH6" s="8" t="str">
        <f>IF(本体!AP6&lt;&gt; "", "Re-188", "")</f>
        <v/>
      </c>
      <c r="AI6" s="8" t="str">
        <f>IF(本体!AQ6&lt;&gt; "", "Ir-192", "")</f>
        <v/>
      </c>
      <c r="AJ6" s="8" t="str">
        <f>IF(本体!AR6&lt;&gt; "", "Tl-201", "")</f>
        <v/>
      </c>
      <c r="AK6" s="8" t="str">
        <f>IF(本体!AS6&lt;&gt; "", "Pb-210", "")</f>
        <v/>
      </c>
      <c r="AL6" s="8" t="str">
        <f>IF(本体!AT6&lt;&gt; "", "At-211", "")</f>
        <v/>
      </c>
      <c r="AM6" s="8" t="str">
        <f>IF(本体!AU6&lt;&gt; "", "Pb-212", "")</f>
        <v/>
      </c>
      <c r="AN6" s="8" t="str">
        <f>IF(本体!AV6&lt;&gt; "", "Ra-223", "")</f>
        <v/>
      </c>
      <c r="AO6" s="8" t="str">
        <f>IF(本体!AW6&lt;&gt; "", "Ra-224", "")</f>
        <v/>
      </c>
      <c r="AP6" s="8" t="str">
        <f>IF(本体!AX6&lt;&gt; "", "Ac-225", "")</f>
        <v/>
      </c>
      <c r="AQ6" s="8" t="str">
        <f t="shared" si="0"/>
        <v>H-3、C-14、Na-22、P-32、P-33、S-35、Cl-36、Ca-45、Cr-51、Fe-59、Tc-99m、I-125、I-131</v>
      </c>
    </row>
    <row r="7" spans="1:43">
      <c r="A7" s="8" t="str">
        <f>本体!C7</f>
        <v>浜松医科大学</v>
      </c>
      <c r="B7" s="8" t="str">
        <f>IF(本体!J7&lt;&gt; "", "H-3", "")</f>
        <v>H-3</v>
      </c>
      <c r="C7" s="8" t="str">
        <f>IF(本体!K7&lt;&gt; "", "C-11", "")</f>
        <v>C-11</v>
      </c>
      <c r="D7" s="8" t="str">
        <f>IF(本体!L7&lt;&gt; "", "C-14", "")</f>
        <v>C-14</v>
      </c>
      <c r="E7" s="8" t="str">
        <f>IF(本体!M7&lt;&gt; "", "N-13", "")</f>
        <v>N-13</v>
      </c>
      <c r="F7" s="8" t="str">
        <f>IF(本体!N7&lt;&gt; "", "F-18", "")</f>
        <v>F-18</v>
      </c>
      <c r="G7" s="8" t="str">
        <f>IF(本体!O7&lt;&gt; "", "Na-22", "")</f>
        <v>Na-22</v>
      </c>
      <c r="H7" s="8" t="str">
        <f>IF(本体!P7&lt;&gt; "", "P-32", "")</f>
        <v>P-32</v>
      </c>
      <c r="I7" s="8" t="str">
        <f>IF(本体!Q7&lt;&gt; "", "P-33", "")</f>
        <v>P-33</v>
      </c>
      <c r="J7" s="8" t="str">
        <f>IF(本体!R7&lt;&gt; "", "S-35", "")</f>
        <v>S-35</v>
      </c>
      <c r="K7" s="8" t="str">
        <f>IF(本体!S7&lt;&gt; "", "Cl-36", "")</f>
        <v>Cl-36</v>
      </c>
      <c r="L7" s="8" t="str">
        <f>IF(本体!T7&lt;&gt; "", "Ca-45", "")</f>
        <v>Ca-45</v>
      </c>
      <c r="M7" s="8" t="str">
        <f>IF(本体!U7&lt;&gt; "", "Cr-51", "")</f>
        <v>Cr-51</v>
      </c>
      <c r="N7" s="8" t="str">
        <f>IF(本体!V7&lt;&gt; "", "Fe-59", "")</f>
        <v>Fe-59</v>
      </c>
      <c r="O7" s="8" t="str">
        <f>IF(本体!W7&lt;&gt; "", "Co-57", "")</f>
        <v>Co-57</v>
      </c>
      <c r="P7" s="8" t="str">
        <f>IF(本体!X7&lt;&gt; "", "Co-60", "")</f>
        <v>Co-60</v>
      </c>
      <c r="Q7" s="8" t="str">
        <f>IF(本体!Y7&lt;&gt; "", "Cu-64", "")</f>
        <v>Cu-64</v>
      </c>
      <c r="R7" s="8" t="str">
        <f>IF(本体!Z7&lt;&gt; "", "Zn-65", "")</f>
        <v>Zn-65</v>
      </c>
      <c r="S7" s="8" t="str">
        <f>IF(本体!AA7&lt;&gt; "", "Ga-67", "")</f>
        <v>Ga-67</v>
      </c>
      <c r="T7" s="8" t="str">
        <f>IF(本体!AB7&lt;&gt; "", "Ga-68", "")</f>
        <v>Ga-68</v>
      </c>
      <c r="U7" s="8" t="str">
        <f>IF(本体!AC7&lt;&gt; "", "Ge-68", "")</f>
        <v>Ge-68</v>
      </c>
      <c r="V7" s="8" t="str">
        <f>IF(本体!AD7&lt;&gt; "", "Y-88", "")</f>
        <v/>
      </c>
      <c r="W7" s="8" t="str">
        <f>IF(本体!AE7&lt;&gt; "", "Zr-89", "")</f>
        <v>Zr-89</v>
      </c>
      <c r="X7" s="8" t="str">
        <f>IF(本体!AF7&lt;&gt; "", "Y-90", "")</f>
        <v>Y-90</v>
      </c>
      <c r="Y7" s="8" t="str">
        <f>IF(本体!AG7&lt;&gt; "", "Tc-99m", "")</f>
        <v>Tc-99m</v>
      </c>
      <c r="Z7" s="8" t="str">
        <f>IF(本体!AH7&lt;&gt; "", "In-111", "")</f>
        <v>In-111</v>
      </c>
      <c r="AA7" s="8" t="str">
        <f>IF(本体!AI7&lt;&gt; "", "I-123", "")</f>
        <v>I-123</v>
      </c>
      <c r="AB7" s="8" t="str">
        <f>IF(本体!AJ7&lt;&gt; "", "I-124", "")</f>
        <v/>
      </c>
      <c r="AC7" s="8" t="str">
        <f>IF(本体!AK7&lt;&gt; "", "I-125", "")</f>
        <v>I-125</v>
      </c>
      <c r="AD7" s="8" t="str">
        <f>IF(本体!AL7&lt;&gt; "", "I-131", "")</f>
        <v>I-131</v>
      </c>
      <c r="AE7" s="8" t="str">
        <f>IF(本体!AM7&lt;&gt; "", "Ba-135m", "")</f>
        <v/>
      </c>
      <c r="AF7" s="8" t="str">
        <f>IF(本体!AN7&lt;&gt; "", "Cs-137", "")</f>
        <v>Cs-137</v>
      </c>
      <c r="AG7" s="8" t="str">
        <f>IF(本体!AO7&lt;&gt; "", "Lu-177", "")</f>
        <v>Lu-177</v>
      </c>
      <c r="AH7" s="8" t="str">
        <f>IF(本体!AP7&lt;&gt; "", "Re-188", "")</f>
        <v/>
      </c>
      <c r="AI7" s="8" t="str">
        <f>IF(本体!AQ7&lt;&gt; "", "Ir-192", "")</f>
        <v/>
      </c>
      <c r="AJ7" s="8" t="str">
        <f>IF(本体!AR7&lt;&gt; "", "Tl-201", "")</f>
        <v>Tl-201</v>
      </c>
      <c r="AK7" s="8" t="str">
        <f>IF(本体!AS7&lt;&gt; "", "Pb-210", "")</f>
        <v/>
      </c>
      <c r="AL7" s="8" t="str">
        <f>IF(本体!AT7&lt;&gt; "", "At-211", "")</f>
        <v/>
      </c>
      <c r="AM7" s="8" t="str">
        <f>IF(本体!AU7&lt;&gt; "", "Pb-212", "")</f>
        <v/>
      </c>
      <c r="AN7" s="8" t="str">
        <f>IF(本体!AV7&lt;&gt; "", "Ra-223", "")</f>
        <v/>
      </c>
      <c r="AO7" s="8" t="str">
        <f>IF(本体!AW7&lt;&gt; "", "Ra-224", "")</f>
        <v/>
      </c>
      <c r="AP7" s="8" t="str">
        <f>IF(本体!AX7&lt;&gt; "", "Ac-225", "")</f>
        <v/>
      </c>
      <c r="AQ7" s="8" t="str">
        <f t="shared" si="0"/>
        <v>H-3、C-11、C-14、N-13、F-18、Na-22、P-32、P-33、S-35、Cl-36、Ca-45、Cr-51、Fe-59、Co-57、Co-60、Cu-64、Zn-65、Ga-67、Ga-68、Ge-68、Zr-89、Y-90、Tc-99m、In-111、I-123、I-125、I-131、Cs-137、Lu-177、Tl-201</v>
      </c>
    </row>
    <row r="8" spans="1:43">
      <c r="A8" s="8" t="str">
        <f>本体!C8</f>
        <v>日本大学</v>
      </c>
      <c r="B8" s="8" t="str">
        <f>IF(本体!J8&lt;&gt; "", "H-3", "")</f>
        <v>H-3</v>
      </c>
      <c r="C8" s="8" t="str">
        <f>IF(本体!K8&lt;&gt; "", "C-11", "")</f>
        <v/>
      </c>
      <c r="D8" s="8" t="str">
        <f>IF(本体!L8&lt;&gt; "", "C-14", "")</f>
        <v>C-14</v>
      </c>
      <c r="E8" s="8" t="str">
        <f>IF(本体!M8&lt;&gt; "", "N-13", "")</f>
        <v/>
      </c>
      <c r="F8" s="8" t="str">
        <f>IF(本体!N8&lt;&gt; "", "F-18", "")</f>
        <v/>
      </c>
      <c r="G8" s="8" t="str">
        <f>IF(本体!O8&lt;&gt; "", "Na-22", "")</f>
        <v/>
      </c>
      <c r="H8" s="8" t="str">
        <f>IF(本体!P8&lt;&gt; "", "P-32", "")</f>
        <v>P-32</v>
      </c>
      <c r="I8" s="8" t="str">
        <f>IF(本体!Q8&lt;&gt; "", "P-33", "")</f>
        <v>P-33</v>
      </c>
      <c r="J8" s="8" t="str">
        <f>IF(本体!R8&lt;&gt; "", "S-35", "")</f>
        <v>S-35</v>
      </c>
      <c r="K8" s="8" t="str">
        <f>IF(本体!S8&lt;&gt; "", "Cl-36", "")</f>
        <v/>
      </c>
      <c r="L8" s="8" t="str">
        <f>IF(本体!T8&lt;&gt; "", "Ca-45", "")</f>
        <v>Ca-45</v>
      </c>
      <c r="M8" s="8" t="str">
        <f>IF(本体!U8&lt;&gt; "", "Cr-51", "")</f>
        <v>Cr-51</v>
      </c>
      <c r="N8" s="8" t="str">
        <f>IF(本体!V8&lt;&gt; "", "Fe-59", "")</f>
        <v/>
      </c>
      <c r="O8" s="8" t="str">
        <f>IF(本体!W8&lt;&gt; "", "Co-57", "")</f>
        <v/>
      </c>
      <c r="P8" s="8" t="str">
        <f>IF(本体!X8&lt;&gt; "", "Co-60", "")</f>
        <v/>
      </c>
      <c r="Q8" s="8" t="str">
        <f>IF(本体!Y8&lt;&gt; "", "Cu-64", "")</f>
        <v/>
      </c>
      <c r="R8" s="8" t="str">
        <f>IF(本体!Z8&lt;&gt; "", "Zn-65", "")</f>
        <v/>
      </c>
      <c r="S8" s="8" t="str">
        <f>IF(本体!AA8&lt;&gt; "", "Ga-67", "")</f>
        <v/>
      </c>
      <c r="T8" s="8" t="str">
        <f>IF(本体!AB8&lt;&gt; "", "Ga-68", "")</f>
        <v/>
      </c>
      <c r="U8" s="8" t="str">
        <f>IF(本体!AC8&lt;&gt; "", "Ge-68", "")</f>
        <v/>
      </c>
      <c r="V8" s="8" t="str">
        <f>IF(本体!AD8&lt;&gt; "", "Y-88", "")</f>
        <v/>
      </c>
      <c r="W8" s="8" t="str">
        <f>IF(本体!AE8&lt;&gt; "", "Zr-89", "")</f>
        <v/>
      </c>
      <c r="X8" s="8" t="str">
        <f>IF(本体!AF8&lt;&gt; "", "Y-90", "")</f>
        <v/>
      </c>
      <c r="Y8" s="8" t="str">
        <f>IF(本体!AG8&lt;&gt; "", "Tc-99m", "")</f>
        <v/>
      </c>
      <c r="Z8" s="8" t="str">
        <f>IF(本体!AH8&lt;&gt; "", "In-111", "")</f>
        <v/>
      </c>
      <c r="AA8" s="8" t="str">
        <f>IF(本体!AI8&lt;&gt; "", "I-123", "")</f>
        <v/>
      </c>
      <c r="AB8" s="8" t="str">
        <f>IF(本体!AJ8&lt;&gt; "", "I-124", "")</f>
        <v/>
      </c>
      <c r="AC8" s="8" t="str">
        <f>IF(本体!AK8&lt;&gt; "", "I-125", "")</f>
        <v>I-125</v>
      </c>
      <c r="AD8" s="8" t="str">
        <f>IF(本体!AL8&lt;&gt; "", "I-131", "")</f>
        <v/>
      </c>
      <c r="AE8" s="8" t="str">
        <f>IF(本体!AM8&lt;&gt; "", "Ba-135m", "")</f>
        <v/>
      </c>
      <c r="AF8" s="8" t="str">
        <f>IF(本体!AN8&lt;&gt; "", "Cs-137", "")</f>
        <v>Cs-137</v>
      </c>
      <c r="AG8" s="8" t="str">
        <f>IF(本体!AO8&lt;&gt; "", "Lu-177", "")</f>
        <v/>
      </c>
      <c r="AH8" s="8" t="str">
        <f>IF(本体!AP8&lt;&gt; "", "Re-188", "")</f>
        <v/>
      </c>
      <c r="AI8" s="8" t="str">
        <f>IF(本体!AQ8&lt;&gt; "", "Ir-192", "")</f>
        <v/>
      </c>
      <c r="AJ8" s="8" t="str">
        <f>IF(本体!AR8&lt;&gt; "", "Tl-201", "")</f>
        <v/>
      </c>
      <c r="AK8" s="8" t="str">
        <f>IF(本体!AS8&lt;&gt; "", "Pb-210", "")</f>
        <v/>
      </c>
      <c r="AL8" s="8" t="str">
        <f>IF(本体!AT8&lt;&gt; "", "At-211", "")</f>
        <v/>
      </c>
      <c r="AM8" s="8" t="str">
        <f>IF(本体!AU8&lt;&gt; "", "Pb-212", "")</f>
        <v/>
      </c>
      <c r="AN8" s="8" t="str">
        <f>IF(本体!AV8&lt;&gt; "", "Ra-223", "")</f>
        <v/>
      </c>
      <c r="AO8" s="8" t="str">
        <f>IF(本体!AW8&lt;&gt; "", "Ra-224", "")</f>
        <v/>
      </c>
      <c r="AP8" s="8" t="str">
        <f>IF(本体!AX8&lt;&gt; "", "Ac-225", "")</f>
        <v/>
      </c>
      <c r="AQ8" s="8" t="str">
        <f t="shared" si="0"/>
        <v>H-3、C-14、P-32、P-33、S-35、Ca-45、Cr-51、I-125、Cs-137</v>
      </c>
    </row>
    <row r="9" spans="1:43">
      <c r="A9" s="8" t="str">
        <f>本体!C9</f>
        <v>岡山大学</v>
      </c>
      <c r="B9" s="8" t="str">
        <f>IF(本体!J9&lt;&gt; "", "H-3", "")</f>
        <v>H-3</v>
      </c>
      <c r="C9" s="8" t="str">
        <f>IF(本体!K9&lt;&gt; "", "C-11", "")</f>
        <v>C-11</v>
      </c>
      <c r="D9" s="8" t="str">
        <f>IF(本体!L9&lt;&gt; "", "C-14", "")</f>
        <v>C-14</v>
      </c>
      <c r="E9" s="8" t="str">
        <f>IF(本体!M9&lt;&gt; "", "N-13", "")</f>
        <v>N-13</v>
      </c>
      <c r="F9" s="8" t="str">
        <f>IF(本体!N9&lt;&gt; "", "F-18", "")</f>
        <v>F-18</v>
      </c>
      <c r="G9" s="8" t="str">
        <f>IF(本体!O9&lt;&gt; "", "Na-22", "")</f>
        <v/>
      </c>
      <c r="H9" s="8" t="str">
        <f>IF(本体!P9&lt;&gt; "", "P-32", "")</f>
        <v>P-32</v>
      </c>
      <c r="I9" s="8" t="str">
        <f>IF(本体!Q9&lt;&gt; "", "P-33", "")</f>
        <v>P-33</v>
      </c>
      <c r="J9" s="8" t="str">
        <f>IF(本体!R9&lt;&gt; "", "S-35", "")</f>
        <v>S-35</v>
      </c>
      <c r="K9" s="8" t="str">
        <f>IF(本体!S9&lt;&gt; "", "Cl-36", "")</f>
        <v>Cl-36</v>
      </c>
      <c r="L9" s="8" t="str">
        <f>IF(本体!T9&lt;&gt; "", "Ca-45", "")</f>
        <v>Ca-45</v>
      </c>
      <c r="M9" s="8" t="str">
        <f>IF(本体!U9&lt;&gt; "", "Cr-51", "")</f>
        <v>Cr-51</v>
      </c>
      <c r="N9" s="8" t="str">
        <f>IF(本体!V9&lt;&gt; "", "Fe-59", "")</f>
        <v>Fe-59</v>
      </c>
      <c r="O9" s="8" t="str">
        <f>IF(本体!W9&lt;&gt; "", "Co-57", "")</f>
        <v>Co-57</v>
      </c>
      <c r="P9" s="8" t="str">
        <f>IF(本体!X9&lt;&gt; "", "Co-60", "")</f>
        <v>Co-60</v>
      </c>
      <c r="Q9" s="8" t="str">
        <f>IF(本体!Y9&lt;&gt; "", "Cu-64", "")</f>
        <v>Cu-64</v>
      </c>
      <c r="R9" s="8" t="str">
        <f>IF(本体!Z9&lt;&gt; "", "Zn-65", "")</f>
        <v>Zn-65</v>
      </c>
      <c r="S9" s="8" t="str">
        <f>IF(本体!AA9&lt;&gt; "", "Ga-67", "")</f>
        <v>Ga-67</v>
      </c>
      <c r="T9" s="8" t="str">
        <f>IF(本体!AB9&lt;&gt; "", "Ga-68", "")</f>
        <v/>
      </c>
      <c r="U9" s="8" t="str">
        <f>IF(本体!AC9&lt;&gt; "", "Ge-68", "")</f>
        <v/>
      </c>
      <c r="V9" s="8" t="str">
        <f>IF(本体!AD9&lt;&gt; "", "Y-88", "")</f>
        <v/>
      </c>
      <c r="W9" s="8" t="str">
        <f>IF(本体!AE9&lt;&gt; "", "Zr-89", "")</f>
        <v/>
      </c>
      <c r="X9" s="8" t="str">
        <f>IF(本体!AF9&lt;&gt; "", "Y-90", "")</f>
        <v>Y-90</v>
      </c>
      <c r="Y9" s="8" t="str">
        <f>IF(本体!AG9&lt;&gt; "", "Tc-99m", "")</f>
        <v>Tc-99m</v>
      </c>
      <c r="Z9" s="8" t="str">
        <f>IF(本体!AH9&lt;&gt; "", "In-111", "")</f>
        <v>In-111</v>
      </c>
      <c r="AA9" s="8" t="str">
        <f>IF(本体!AI9&lt;&gt; "", "I-123", "")</f>
        <v>I-123</v>
      </c>
      <c r="AB9" s="8" t="str">
        <f>IF(本体!AJ9&lt;&gt; "", "I-124", "")</f>
        <v>I-124</v>
      </c>
      <c r="AC9" s="8" t="str">
        <f>IF(本体!AK9&lt;&gt; "", "I-125", "")</f>
        <v>I-125</v>
      </c>
      <c r="AD9" s="8" t="str">
        <f>IF(本体!AL9&lt;&gt; "", "I-131", "")</f>
        <v>I-131</v>
      </c>
      <c r="AE9" s="8" t="str">
        <f>IF(本体!AM9&lt;&gt; "", "Ba-135m", "")</f>
        <v/>
      </c>
      <c r="AF9" s="8" t="str">
        <f>IF(本体!AN9&lt;&gt; "", "Cs-137", "")</f>
        <v>Cs-137</v>
      </c>
      <c r="AG9" s="8" t="str">
        <f>IF(本体!AO9&lt;&gt; "", "Lu-177", "")</f>
        <v>Lu-177</v>
      </c>
      <c r="AH9" s="8" t="str">
        <f>IF(本体!AP9&lt;&gt; "", "Re-188", "")</f>
        <v/>
      </c>
      <c r="AI9" s="8" t="str">
        <f>IF(本体!AQ9&lt;&gt; "", "Ir-192", "")</f>
        <v/>
      </c>
      <c r="AJ9" s="8" t="str">
        <f>IF(本体!AR9&lt;&gt; "", "Tl-201", "")</f>
        <v>Tl-201</v>
      </c>
      <c r="AK9" s="8" t="str">
        <f>IF(本体!AS9&lt;&gt; "", "Pb-210", "")</f>
        <v/>
      </c>
      <c r="AL9" s="8" t="str">
        <f>IF(本体!AT9&lt;&gt; "", "At-211", "")</f>
        <v/>
      </c>
      <c r="AM9" s="8" t="str">
        <f>IF(本体!AU9&lt;&gt; "", "Pb-212", "")</f>
        <v/>
      </c>
      <c r="AN9" s="8" t="str">
        <f>IF(本体!AV9&lt;&gt; "", "Ra-223", "")</f>
        <v/>
      </c>
      <c r="AO9" s="8" t="str">
        <f>IF(本体!AW9&lt;&gt; "", "Ra-224", "")</f>
        <v/>
      </c>
      <c r="AP9" s="8" t="str">
        <f>IF(本体!AX9&lt;&gt; "", "Ac-225", "")</f>
        <v/>
      </c>
      <c r="AQ9" s="8" t="str">
        <f t="shared" si="0"/>
        <v>H-3、C-11、C-14、N-13、F-18、P-32、P-33、S-35、Cl-36、Ca-45、Cr-51、Fe-59、Co-57、Co-60、Cu-64、Zn-65、Ga-67、Y-90、Tc-99m、In-111、I-123、I-124、I-125、I-131、Cs-137、Lu-177、Tl-201</v>
      </c>
    </row>
    <row r="10" spans="1:43">
      <c r="A10" s="8" t="str">
        <f>本体!C10</f>
        <v>長崎大学</v>
      </c>
      <c r="B10" s="8" t="str">
        <f>IF(本体!J10&lt;&gt; "", "H-3", "")</f>
        <v/>
      </c>
      <c r="C10" s="8" t="str">
        <f>IF(本体!K10&lt;&gt; "", "C-11", "")</f>
        <v/>
      </c>
      <c r="D10" s="8" t="str">
        <f>IF(本体!L10&lt;&gt; "", "C-14", "")</f>
        <v/>
      </c>
      <c r="E10" s="8" t="str">
        <f>IF(本体!M10&lt;&gt; "", "N-13", "")</f>
        <v/>
      </c>
      <c r="F10" s="8" t="str">
        <f>IF(本体!N10&lt;&gt; "", "F-18", "")</f>
        <v/>
      </c>
      <c r="G10" s="8" t="str">
        <f>IF(本体!O10&lt;&gt; "", "Na-22", "")</f>
        <v/>
      </c>
      <c r="H10" s="8" t="str">
        <f>IF(本体!P10&lt;&gt; "", "P-32", "")</f>
        <v/>
      </c>
      <c r="I10" s="8" t="str">
        <f>IF(本体!Q10&lt;&gt; "", "P-33", "")</f>
        <v/>
      </c>
      <c r="J10" s="8" t="str">
        <f>IF(本体!R10&lt;&gt; "", "S-35", "")</f>
        <v/>
      </c>
      <c r="K10" s="8" t="str">
        <f>IF(本体!S10&lt;&gt; "", "Cl-36", "")</f>
        <v/>
      </c>
      <c r="L10" s="8" t="str">
        <f>IF(本体!T10&lt;&gt; "", "Ca-45", "")</f>
        <v/>
      </c>
      <c r="M10" s="8" t="str">
        <f>IF(本体!U10&lt;&gt; "", "Cr-51", "")</f>
        <v/>
      </c>
      <c r="N10" s="8" t="str">
        <f>IF(本体!V10&lt;&gt; "", "Fe-59", "")</f>
        <v/>
      </c>
      <c r="O10" s="8" t="str">
        <f>IF(本体!W10&lt;&gt; "", "Co-57", "")</f>
        <v/>
      </c>
      <c r="P10" s="8" t="str">
        <f>IF(本体!X10&lt;&gt; "", "Co-60", "")</f>
        <v/>
      </c>
      <c r="Q10" s="8" t="str">
        <f>IF(本体!Y10&lt;&gt; "", "Cu-64", "")</f>
        <v/>
      </c>
      <c r="R10" s="8" t="str">
        <f>IF(本体!Z10&lt;&gt; "", "Zn-65", "")</f>
        <v/>
      </c>
      <c r="S10" s="8" t="str">
        <f>IF(本体!AA10&lt;&gt; "", "Ga-67", "")</f>
        <v/>
      </c>
      <c r="T10" s="8" t="str">
        <f>IF(本体!AB10&lt;&gt; "", "Ga-68", "")</f>
        <v/>
      </c>
      <c r="U10" s="8" t="str">
        <f>IF(本体!AC10&lt;&gt; "", "Ge-68", "")</f>
        <v/>
      </c>
      <c r="V10" s="8" t="str">
        <f>IF(本体!AD10&lt;&gt; "", "Y-88", "")</f>
        <v/>
      </c>
      <c r="W10" s="8" t="str">
        <f>IF(本体!AE10&lt;&gt; "", "Zr-89", "")</f>
        <v/>
      </c>
      <c r="X10" s="8" t="str">
        <f>IF(本体!AF10&lt;&gt; "", "Y-90", "")</f>
        <v/>
      </c>
      <c r="Y10" s="8" t="str">
        <f>IF(本体!AG10&lt;&gt; "", "Tc-99m", "")</f>
        <v/>
      </c>
      <c r="Z10" s="8" t="str">
        <f>IF(本体!AH10&lt;&gt; "", "In-111", "")</f>
        <v/>
      </c>
      <c r="AA10" s="8" t="str">
        <f>IF(本体!AI10&lt;&gt; "", "I-123", "")</f>
        <v/>
      </c>
      <c r="AB10" s="8" t="str">
        <f>IF(本体!AJ10&lt;&gt; "", "I-124", "")</f>
        <v/>
      </c>
      <c r="AC10" s="8" t="str">
        <f>IF(本体!AK10&lt;&gt; "", "I-125", "")</f>
        <v/>
      </c>
      <c r="AD10" s="8" t="str">
        <f>IF(本体!AL10&lt;&gt; "", "I-131", "")</f>
        <v/>
      </c>
      <c r="AE10" s="8" t="str">
        <f>IF(本体!AM10&lt;&gt; "", "Ba-135m", "")</f>
        <v/>
      </c>
      <c r="AF10" s="8" t="str">
        <f>IF(本体!AN10&lt;&gt; "", "Cs-137", "")</f>
        <v/>
      </c>
      <c r="AG10" s="8" t="str">
        <f>IF(本体!AO10&lt;&gt; "", "Lu-177", "")</f>
        <v/>
      </c>
      <c r="AH10" s="8" t="str">
        <f>IF(本体!AP10&lt;&gt; "", "Re-188", "")</f>
        <v/>
      </c>
      <c r="AI10" s="8" t="str">
        <f>IF(本体!AQ10&lt;&gt; "", "Ir-192", "")</f>
        <v/>
      </c>
      <c r="AJ10" s="8" t="str">
        <f>IF(本体!AR10&lt;&gt; "", "Tl-201", "")</f>
        <v/>
      </c>
      <c r="AK10" s="8" t="str">
        <f>IF(本体!AS10&lt;&gt; "", "Pb-210", "")</f>
        <v/>
      </c>
      <c r="AL10" s="8" t="str">
        <f>IF(本体!AT10&lt;&gt; "", "At-211", "")</f>
        <v/>
      </c>
      <c r="AM10" s="8" t="str">
        <f>IF(本体!AU10&lt;&gt; "", "Pb-212", "")</f>
        <v/>
      </c>
      <c r="AN10" s="8" t="str">
        <f>IF(本体!AV10&lt;&gt; "", "Ra-223", "")</f>
        <v/>
      </c>
      <c r="AO10" s="8" t="str">
        <f>IF(本体!AW10&lt;&gt; "", "Ra-224", "")</f>
        <v/>
      </c>
      <c r="AP10" s="8" t="str">
        <f>IF(本体!AX10&lt;&gt; "", "Ac-225", "")</f>
        <v/>
      </c>
      <c r="AQ10" s="8" t="str">
        <f t="shared" si="0"/>
        <v/>
      </c>
    </row>
    <row r="11" spans="1:43">
      <c r="A11" s="8" t="str">
        <f>本体!C11</f>
        <v>東北大学</v>
      </c>
      <c r="B11" s="8" t="str">
        <f>IF(本体!J11&lt;&gt; "", "H-3", "")</f>
        <v>H-3</v>
      </c>
      <c r="C11" s="8" t="str">
        <f>IF(本体!K11&lt;&gt; "", "C-11", "")</f>
        <v>C-11</v>
      </c>
      <c r="D11" s="8" t="str">
        <f>IF(本体!L11&lt;&gt; "", "C-14", "")</f>
        <v>C-14</v>
      </c>
      <c r="E11" s="8" t="str">
        <f>IF(本体!M11&lt;&gt; "", "N-13", "")</f>
        <v>N-13</v>
      </c>
      <c r="F11" s="8" t="str">
        <f>IF(本体!N11&lt;&gt; "", "F-18", "")</f>
        <v>F-18</v>
      </c>
      <c r="G11" s="8" t="str">
        <f>IF(本体!O11&lt;&gt; "", "Na-22", "")</f>
        <v>Na-22</v>
      </c>
      <c r="H11" s="8" t="str">
        <f>IF(本体!P11&lt;&gt; "", "P-32", "")</f>
        <v>P-32</v>
      </c>
      <c r="I11" s="8" t="str">
        <f>IF(本体!Q11&lt;&gt; "", "P-33", "")</f>
        <v>P-33</v>
      </c>
      <c r="J11" s="8" t="str">
        <f>IF(本体!R11&lt;&gt; "", "S-35", "")</f>
        <v>S-35</v>
      </c>
      <c r="K11" s="8" t="str">
        <f>IF(本体!S11&lt;&gt; "", "Cl-36", "")</f>
        <v/>
      </c>
      <c r="L11" s="8" t="str">
        <f>IF(本体!T11&lt;&gt; "", "Ca-45", "")</f>
        <v>Ca-45</v>
      </c>
      <c r="M11" s="8" t="str">
        <f>IF(本体!U11&lt;&gt; "", "Cr-51", "")</f>
        <v>Cr-51</v>
      </c>
      <c r="N11" s="8" t="str">
        <f>IF(本体!V11&lt;&gt; "", "Fe-59", "")</f>
        <v>Fe-59</v>
      </c>
      <c r="O11" s="8" t="str">
        <f>IF(本体!W11&lt;&gt; "", "Co-57", "")</f>
        <v>Co-57</v>
      </c>
      <c r="P11" s="8" t="str">
        <f>IF(本体!X11&lt;&gt; "", "Co-60", "")</f>
        <v>Co-60</v>
      </c>
      <c r="Q11" s="8" t="str">
        <f>IF(本体!Y11&lt;&gt; "", "Cu-64", "")</f>
        <v>Cu-64</v>
      </c>
      <c r="R11" s="8" t="str">
        <f>IF(本体!Z11&lt;&gt; "", "Zn-65", "")</f>
        <v>Zn-65</v>
      </c>
      <c r="S11" s="8" t="str">
        <f>IF(本体!AA11&lt;&gt; "", "Ga-67", "")</f>
        <v>Ga-67</v>
      </c>
      <c r="T11" s="8" t="str">
        <f>IF(本体!AB11&lt;&gt; "", "Ga-68", "")</f>
        <v>Ga-68</v>
      </c>
      <c r="U11" s="8" t="str">
        <f>IF(本体!AC11&lt;&gt; "", "Ge-68", "")</f>
        <v>Ge-68</v>
      </c>
      <c r="V11" s="8" t="str">
        <f>IF(本体!AD11&lt;&gt; "", "Y-88", "")</f>
        <v>Y-88</v>
      </c>
      <c r="W11" s="8" t="str">
        <f>IF(本体!AE11&lt;&gt; "", "Zr-89", "")</f>
        <v>Zr-89</v>
      </c>
      <c r="X11" s="8" t="str">
        <f>IF(本体!AF11&lt;&gt; "", "Y-90", "")</f>
        <v>Y-90</v>
      </c>
      <c r="Y11" s="8" t="str">
        <f>IF(本体!AG11&lt;&gt; "", "Tc-99m", "")</f>
        <v>Tc-99m</v>
      </c>
      <c r="Z11" s="8" t="str">
        <f>IF(本体!AH11&lt;&gt; "", "In-111", "")</f>
        <v>In-111</v>
      </c>
      <c r="AA11" s="8" t="str">
        <f>IF(本体!AI11&lt;&gt; "", "I-123", "")</f>
        <v>I-123</v>
      </c>
      <c r="AB11" s="8" t="str">
        <f>IF(本体!AJ11&lt;&gt; "", "I-124", "")</f>
        <v>I-124</v>
      </c>
      <c r="AC11" s="8" t="str">
        <f>IF(本体!AK11&lt;&gt; "", "I-125", "")</f>
        <v>I-125</v>
      </c>
      <c r="AD11" s="8" t="str">
        <f>IF(本体!AL11&lt;&gt; "", "I-131", "")</f>
        <v>I-131</v>
      </c>
      <c r="AE11" s="8" t="str">
        <f>IF(本体!AM11&lt;&gt; "", "Ba-135m", "")</f>
        <v>Ba-135m</v>
      </c>
      <c r="AF11" s="8" t="str">
        <f>IF(本体!AN11&lt;&gt; "", "Cs-137", "")</f>
        <v>Cs-137</v>
      </c>
      <c r="AG11" s="8" t="str">
        <f>IF(本体!AO11&lt;&gt; "", "Lu-177", "")</f>
        <v>Lu-177</v>
      </c>
      <c r="AH11" s="8" t="str">
        <f>IF(本体!AP11&lt;&gt; "", "Re-188", "")</f>
        <v>Re-188</v>
      </c>
      <c r="AI11" s="8" t="str">
        <f>IF(本体!AQ11&lt;&gt; "", "Ir-192", "")</f>
        <v>Ir-192</v>
      </c>
      <c r="AJ11" s="8" t="str">
        <f>IF(本体!AR11&lt;&gt; "", "Tl-201", "")</f>
        <v>Tl-201</v>
      </c>
      <c r="AK11" s="8" t="str">
        <f>IF(本体!AS11&lt;&gt; "", "Pb-210", "")</f>
        <v>Pb-210</v>
      </c>
      <c r="AL11" s="8" t="str">
        <f>IF(本体!AT11&lt;&gt; "", "At-211", "")</f>
        <v>At-211</v>
      </c>
      <c r="AM11" s="8" t="str">
        <f>IF(本体!AU11&lt;&gt; "", "Pb-212", "")</f>
        <v>Pb-212</v>
      </c>
      <c r="AN11" s="8" t="str">
        <f>IF(本体!AV11&lt;&gt; "", "Ra-223", "")</f>
        <v/>
      </c>
      <c r="AO11" s="8" t="str">
        <f>IF(本体!AW11&lt;&gt; "", "Ra-224", "")</f>
        <v/>
      </c>
      <c r="AP11" s="8" t="str">
        <f>IF(本体!AX11&lt;&gt; "", "Ac-225", "")</f>
        <v/>
      </c>
      <c r="AQ11" s="8" t="str">
        <f t="shared" si="0"/>
        <v>H-3、C-11、C-14、N-13、F-18、Na-22、P-32、P-33、S-35、Ca-45、Cr-51、Fe-59、Co-57、Co-60、Cu-64、Zn-65、Ga-67、Ga-68、Ge-68、Y-88、Zr-89、Y-90、Tc-99m、In-111、I-123、I-124、I-125、I-131、Ba-135m、Cs-137、Lu-177、Re-188、Ir-192、Tl-201、Pb-210、At-211、Pb-212</v>
      </c>
    </row>
    <row r="12" spans="1:43">
      <c r="A12" s="8" t="str">
        <f>本体!C12</f>
        <v>金沢大学</v>
      </c>
      <c r="B12" s="8" t="str">
        <f>IF(本体!J12&lt;&gt; "", "H-3", "")</f>
        <v>H-3</v>
      </c>
      <c r="C12" s="8" t="str">
        <f>IF(本体!K12&lt;&gt; "", "C-11", "")</f>
        <v>C-11</v>
      </c>
      <c r="D12" s="8" t="str">
        <f>IF(本体!L12&lt;&gt; "", "C-14", "")</f>
        <v>C-14</v>
      </c>
      <c r="E12" s="8" t="str">
        <f>IF(本体!M12&lt;&gt; "", "N-13", "")</f>
        <v/>
      </c>
      <c r="F12" s="8" t="str">
        <f>IF(本体!N12&lt;&gt; "", "F-18", "")</f>
        <v>F-18</v>
      </c>
      <c r="G12" s="8" t="str">
        <f>IF(本体!O12&lt;&gt; "", "Na-22", "")</f>
        <v>Na-22</v>
      </c>
      <c r="H12" s="8" t="str">
        <f>IF(本体!P12&lt;&gt; "", "P-32", "")</f>
        <v>P-32</v>
      </c>
      <c r="I12" s="8" t="str">
        <f>IF(本体!Q12&lt;&gt; "", "P-33", "")</f>
        <v>P-33</v>
      </c>
      <c r="J12" s="8" t="str">
        <f>IF(本体!R12&lt;&gt; "", "S-35", "")</f>
        <v>S-35</v>
      </c>
      <c r="K12" s="8" t="str">
        <f>IF(本体!S12&lt;&gt; "", "Cl-36", "")</f>
        <v>Cl-36</v>
      </c>
      <c r="L12" s="8" t="str">
        <f>IF(本体!T12&lt;&gt; "", "Ca-45", "")</f>
        <v>Ca-45</v>
      </c>
      <c r="M12" s="8" t="str">
        <f>IF(本体!U12&lt;&gt; "", "Cr-51", "")</f>
        <v>Cr-51</v>
      </c>
      <c r="N12" s="8" t="str">
        <f>IF(本体!V12&lt;&gt; "", "Fe-59", "")</f>
        <v>Fe-59</v>
      </c>
      <c r="O12" s="8" t="str">
        <f>IF(本体!W12&lt;&gt; "", "Co-57", "")</f>
        <v>Co-57</v>
      </c>
      <c r="P12" s="8" t="str">
        <f>IF(本体!X12&lt;&gt; "", "Co-60", "")</f>
        <v>Co-60</v>
      </c>
      <c r="Q12" s="8" t="str">
        <f>IF(本体!Y12&lt;&gt; "", "Cu-64", "")</f>
        <v>Cu-64</v>
      </c>
      <c r="R12" s="8" t="str">
        <f>IF(本体!Z12&lt;&gt; "", "Zn-65", "")</f>
        <v>Zn-65</v>
      </c>
      <c r="S12" s="8" t="str">
        <f>IF(本体!AA12&lt;&gt; "", "Ga-67", "")</f>
        <v>Ga-67</v>
      </c>
      <c r="T12" s="8" t="str">
        <f>IF(本体!AB12&lt;&gt; "", "Ga-68", "")</f>
        <v>Ga-68</v>
      </c>
      <c r="U12" s="8" t="str">
        <f>IF(本体!AC12&lt;&gt; "", "Ge-68", "")</f>
        <v>Ge-68</v>
      </c>
      <c r="V12" s="8" t="str">
        <f>IF(本体!AD12&lt;&gt; "", "Y-88", "")</f>
        <v>Y-88</v>
      </c>
      <c r="W12" s="8" t="str">
        <f>IF(本体!AE12&lt;&gt; "", "Zr-89", "")</f>
        <v/>
      </c>
      <c r="X12" s="8" t="str">
        <f>IF(本体!AF12&lt;&gt; "", "Y-90", "")</f>
        <v>Y-90</v>
      </c>
      <c r="Y12" s="8" t="str">
        <f>IF(本体!AG12&lt;&gt; "", "Tc-99m", "")</f>
        <v>Tc-99m</v>
      </c>
      <c r="Z12" s="8" t="str">
        <f>IF(本体!AH12&lt;&gt; "", "In-111", "")</f>
        <v>In-111</v>
      </c>
      <c r="AA12" s="8" t="str">
        <f>IF(本体!AI12&lt;&gt; "", "I-123", "")</f>
        <v>I-123</v>
      </c>
      <c r="AB12" s="8" t="str">
        <f>IF(本体!AJ12&lt;&gt; "", "I-124", "")</f>
        <v/>
      </c>
      <c r="AC12" s="8" t="str">
        <f>IF(本体!AK12&lt;&gt; "", "I-125", "")</f>
        <v>I-125</v>
      </c>
      <c r="AD12" s="8" t="str">
        <f>IF(本体!AL12&lt;&gt; "", "I-131", "")</f>
        <v>I-131</v>
      </c>
      <c r="AE12" s="8" t="str">
        <f>IF(本体!AM12&lt;&gt; "", "Ba-135m", "")</f>
        <v>Ba-135m</v>
      </c>
      <c r="AF12" s="8" t="str">
        <f>IF(本体!AN12&lt;&gt; "", "Cs-137", "")</f>
        <v>Cs-137</v>
      </c>
      <c r="AG12" s="8" t="str">
        <f>IF(本体!AO12&lt;&gt; "", "Lu-177", "")</f>
        <v>Lu-177</v>
      </c>
      <c r="AH12" s="8" t="str">
        <f>IF(本体!AP12&lt;&gt; "", "Re-188", "")</f>
        <v>Re-188</v>
      </c>
      <c r="AI12" s="8" t="str">
        <f>IF(本体!AQ12&lt;&gt; "", "Ir-192", "")</f>
        <v>Ir-192</v>
      </c>
      <c r="AJ12" s="8" t="str">
        <f>IF(本体!AR12&lt;&gt; "", "Tl-201", "")</f>
        <v>Tl-201</v>
      </c>
      <c r="AK12" s="8" t="str">
        <f>IF(本体!AS12&lt;&gt; "", "Pb-210", "")</f>
        <v>Pb-210</v>
      </c>
      <c r="AL12" s="8" t="str">
        <f>IF(本体!AT12&lt;&gt; "", "At-211", "")</f>
        <v>At-211</v>
      </c>
      <c r="AM12" s="8" t="str">
        <f>IF(本体!AU12&lt;&gt; "", "Pb-212", "")</f>
        <v/>
      </c>
      <c r="AN12" s="8" t="str">
        <f>IF(本体!AV12&lt;&gt; "", "Ra-223", "")</f>
        <v>Ra-223</v>
      </c>
      <c r="AO12" s="8" t="str">
        <f>IF(本体!AW12&lt;&gt; "", "Ra-224", "")</f>
        <v/>
      </c>
      <c r="AP12" s="8" t="str">
        <f>IF(本体!AX12&lt;&gt; "", "Ac-225", "")</f>
        <v>Ac-225</v>
      </c>
      <c r="AQ12" s="8" t="str">
        <f t="shared" si="0"/>
        <v>H-3、C-11、C-14、F-18、Na-22、P-32、P-33、S-35、Cl-36、Ca-45、Cr-51、Fe-59、Co-57、Co-60、Cu-64、Zn-65、Ga-67、Ga-68、Ge-68、Y-88、Y-90、Tc-99m、In-111、I-123、I-125、I-131、Ba-135m、Cs-137、Lu-177、Re-188、Ir-192、Tl-201、Pb-210、At-211、Ra-223、Ac-225</v>
      </c>
    </row>
    <row r="13" spans="1:43">
      <c r="A13" s="8" t="str">
        <f>本体!C13</f>
        <v>国立大学法人徳島大学</v>
      </c>
      <c r="B13" s="8" t="str">
        <f>IF(本体!J13&lt;&gt; "", "H-3", "")</f>
        <v>H-3</v>
      </c>
      <c r="C13" s="8" t="str">
        <f>IF(本体!K13&lt;&gt; "", "C-11", "")</f>
        <v>C-11</v>
      </c>
      <c r="D13" s="8" t="str">
        <f>IF(本体!L13&lt;&gt; "", "C-14", "")</f>
        <v>C-14</v>
      </c>
      <c r="E13" s="8" t="str">
        <f>IF(本体!M13&lt;&gt; "", "N-13", "")</f>
        <v>N-13</v>
      </c>
      <c r="F13" s="8" t="str">
        <f>IF(本体!N13&lt;&gt; "", "F-18", "")</f>
        <v>F-18</v>
      </c>
      <c r="G13" s="8" t="str">
        <f>IF(本体!O13&lt;&gt; "", "Na-22", "")</f>
        <v>Na-22</v>
      </c>
      <c r="H13" s="8" t="str">
        <f>IF(本体!P13&lt;&gt; "", "P-32", "")</f>
        <v>P-32</v>
      </c>
      <c r="I13" s="8" t="str">
        <f>IF(本体!Q13&lt;&gt; "", "P-33", "")</f>
        <v>P-33</v>
      </c>
      <c r="J13" s="8" t="str">
        <f>IF(本体!R13&lt;&gt; "", "S-35", "")</f>
        <v>S-35</v>
      </c>
      <c r="K13" s="8" t="str">
        <f>IF(本体!S13&lt;&gt; "", "Cl-36", "")</f>
        <v>Cl-36</v>
      </c>
      <c r="L13" s="8" t="str">
        <f>IF(本体!T13&lt;&gt; "", "Ca-45", "")</f>
        <v>Ca-45</v>
      </c>
      <c r="M13" s="8" t="str">
        <f>IF(本体!U13&lt;&gt; "", "Cr-51", "")</f>
        <v>Cr-51</v>
      </c>
      <c r="N13" s="8" t="str">
        <f>IF(本体!V13&lt;&gt; "", "Fe-59", "")</f>
        <v>Fe-59</v>
      </c>
      <c r="O13" s="8" t="str">
        <f>IF(本体!W13&lt;&gt; "", "Co-57", "")</f>
        <v>Co-57</v>
      </c>
      <c r="P13" s="8" t="str">
        <f>IF(本体!X13&lt;&gt; "", "Co-60", "")</f>
        <v>Co-60</v>
      </c>
      <c r="Q13" s="8" t="str">
        <f>IF(本体!Y13&lt;&gt; "", "Cu-64", "")</f>
        <v>Cu-64</v>
      </c>
      <c r="R13" s="8" t="str">
        <f>IF(本体!Z13&lt;&gt; "", "Zn-65", "")</f>
        <v>Zn-65</v>
      </c>
      <c r="S13" s="8" t="str">
        <f>IF(本体!AA13&lt;&gt; "", "Ga-67", "")</f>
        <v>Ga-67</v>
      </c>
      <c r="T13" s="8" t="str">
        <f>IF(本体!AB13&lt;&gt; "", "Ga-68", "")</f>
        <v>Ga-68</v>
      </c>
      <c r="U13" s="8" t="str">
        <f>IF(本体!AC13&lt;&gt; "", "Ge-68", "")</f>
        <v/>
      </c>
      <c r="V13" s="8" t="str">
        <f>IF(本体!AD13&lt;&gt; "", "Y-88", "")</f>
        <v/>
      </c>
      <c r="W13" s="8" t="str">
        <f>IF(本体!AE13&lt;&gt; "", "Zr-89", "")</f>
        <v/>
      </c>
      <c r="X13" s="8" t="str">
        <f>IF(本体!AF13&lt;&gt; "", "Y-90", "")</f>
        <v>Y-90</v>
      </c>
      <c r="Y13" s="8" t="str">
        <f>IF(本体!AG13&lt;&gt; "", "Tc-99m", "")</f>
        <v>Tc-99m</v>
      </c>
      <c r="Z13" s="8" t="str">
        <f>IF(本体!AH13&lt;&gt; "", "In-111", "")</f>
        <v>In-111</v>
      </c>
      <c r="AA13" s="8" t="str">
        <f>IF(本体!AI13&lt;&gt; "", "I-123", "")</f>
        <v>I-123</v>
      </c>
      <c r="AB13" s="8" t="str">
        <f>IF(本体!AJ13&lt;&gt; "", "I-124", "")</f>
        <v/>
      </c>
      <c r="AC13" s="8" t="str">
        <f>IF(本体!AK13&lt;&gt; "", "I-125", "")</f>
        <v>I-125</v>
      </c>
      <c r="AD13" s="8" t="str">
        <f>IF(本体!AL13&lt;&gt; "", "I-131", "")</f>
        <v>I-131</v>
      </c>
      <c r="AE13" s="8" t="str">
        <f>IF(本体!AM13&lt;&gt; "", "Ba-135m", "")</f>
        <v/>
      </c>
      <c r="AF13" s="8" t="str">
        <f>IF(本体!AN13&lt;&gt; "", "Cs-137", "")</f>
        <v>Cs-137</v>
      </c>
      <c r="AG13" s="8" t="str">
        <f>IF(本体!AO13&lt;&gt; "", "Lu-177", "")</f>
        <v/>
      </c>
      <c r="AH13" s="8" t="str">
        <f>IF(本体!AP13&lt;&gt; "", "Re-188", "")</f>
        <v/>
      </c>
      <c r="AI13" s="8" t="str">
        <f>IF(本体!AQ13&lt;&gt; "", "Ir-192", "")</f>
        <v/>
      </c>
      <c r="AJ13" s="8" t="str">
        <f>IF(本体!AR13&lt;&gt; "", "Tl-201", "")</f>
        <v>Tl-201</v>
      </c>
      <c r="AK13" s="8" t="str">
        <f>IF(本体!AS13&lt;&gt; "", "Pb-210", "")</f>
        <v/>
      </c>
      <c r="AL13" s="8" t="str">
        <f>IF(本体!AT13&lt;&gt; "", "At-211", "")</f>
        <v/>
      </c>
      <c r="AM13" s="8" t="str">
        <f>IF(本体!AU13&lt;&gt; "", "Pb-212", "")</f>
        <v/>
      </c>
      <c r="AN13" s="8" t="str">
        <f>IF(本体!AV13&lt;&gt; "", "Ra-223", "")</f>
        <v/>
      </c>
      <c r="AO13" s="8" t="str">
        <f>IF(本体!AW13&lt;&gt; "", "Ra-224", "")</f>
        <v/>
      </c>
      <c r="AP13" s="8" t="str">
        <f>IF(本体!AX13&lt;&gt; "", "Ac-225", "")</f>
        <v/>
      </c>
      <c r="AQ13" s="8" t="str">
        <f t="shared" si="0"/>
        <v>H-3、C-11、C-14、N-13、F-18、Na-22、P-32、P-33、S-35、Cl-36、Ca-45、Cr-51、Fe-59、Co-57、Co-60、Cu-64、Zn-65、Ga-67、Ga-68、Y-90、Tc-99m、In-111、I-123、I-125、I-131、Cs-137、Tl-201</v>
      </c>
    </row>
    <row r="14" spans="1:43">
      <c r="A14" s="8" t="str">
        <f>本体!C14</f>
        <v>大阪大学</v>
      </c>
      <c r="B14" s="8" t="str">
        <f>IF(本体!J14&lt;&gt; "", "H-3", "")</f>
        <v>H-3</v>
      </c>
      <c r="C14" s="8" t="str">
        <f>IF(本体!K14&lt;&gt; "", "C-11", "")</f>
        <v>C-11</v>
      </c>
      <c r="D14" s="8" t="str">
        <f>IF(本体!L14&lt;&gt; "", "C-14", "")</f>
        <v>C-14</v>
      </c>
      <c r="E14" s="8" t="str">
        <f>IF(本体!M14&lt;&gt; "", "N-13", "")</f>
        <v>N-13</v>
      </c>
      <c r="F14" s="8" t="str">
        <f>IF(本体!N14&lt;&gt; "", "F-18", "")</f>
        <v>F-18</v>
      </c>
      <c r="G14" s="8" t="str">
        <f>IF(本体!O14&lt;&gt; "", "Na-22", "")</f>
        <v>Na-22</v>
      </c>
      <c r="H14" s="8" t="str">
        <f>IF(本体!P14&lt;&gt; "", "P-32", "")</f>
        <v>P-32</v>
      </c>
      <c r="I14" s="8" t="str">
        <f>IF(本体!Q14&lt;&gt; "", "P-33", "")</f>
        <v>P-33</v>
      </c>
      <c r="J14" s="8" t="str">
        <f>IF(本体!R14&lt;&gt; "", "S-35", "")</f>
        <v>S-35</v>
      </c>
      <c r="K14" s="8" t="str">
        <f>IF(本体!S14&lt;&gt; "", "Cl-36", "")</f>
        <v>Cl-36</v>
      </c>
      <c r="L14" s="8" t="str">
        <f>IF(本体!T14&lt;&gt; "", "Ca-45", "")</f>
        <v>Ca-45</v>
      </c>
      <c r="M14" s="8" t="str">
        <f>IF(本体!U14&lt;&gt; "", "Cr-51", "")</f>
        <v>Cr-51</v>
      </c>
      <c r="N14" s="8" t="str">
        <f>IF(本体!V14&lt;&gt; "", "Fe-59", "")</f>
        <v>Fe-59</v>
      </c>
      <c r="O14" s="8" t="str">
        <f>IF(本体!W14&lt;&gt; "", "Co-57", "")</f>
        <v>Co-57</v>
      </c>
      <c r="P14" s="8" t="str">
        <f>IF(本体!X14&lt;&gt; "", "Co-60", "")</f>
        <v>Co-60</v>
      </c>
      <c r="Q14" s="8" t="str">
        <f>IF(本体!Y14&lt;&gt; "", "Cu-64", "")</f>
        <v>Cu-64</v>
      </c>
      <c r="R14" s="8" t="str">
        <f>IF(本体!Z14&lt;&gt; "", "Zn-65", "")</f>
        <v>Zn-65</v>
      </c>
      <c r="S14" s="8" t="str">
        <f>IF(本体!AA14&lt;&gt; "", "Ga-67", "")</f>
        <v>Ga-67</v>
      </c>
      <c r="T14" s="8" t="str">
        <f>IF(本体!AB14&lt;&gt; "", "Ga-68", "")</f>
        <v>Ga-68</v>
      </c>
      <c r="U14" s="8" t="str">
        <f>IF(本体!AC14&lt;&gt; "", "Ge-68", "")</f>
        <v>Ge-68</v>
      </c>
      <c r="V14" s="8" t="str">
        <f>IF(本体!AD14&lt;&gt; "", "Y-88", "")</f>
        <v/>
      </c>
      <c r="W14" s="8" t="str">
        <f>IF(本体!AE14&lt;&gt; "", "Zr-89", "")</f>
        <v>Zr-89</v>
      </c>
      <c r="X14" s="8" t="str">
        <f>IF(本体!AF14&lt;&gt; "", "Y-90", "")</f>
        <v>Y-90</v>
      </c>
      <c r="Y14" s="8" t="str">
        <f>IF(本体!AG14&lt;&gt; "", "Tc-99m", "")</f>
        <v>Tc-99m</v>
      </c>
      <c r="Z14" s="8" t="str">
        <f>IF(本体!AH14&lt;&gt; "", "In-111", "")</f>
        <v>In-111</v>
      </c>
      <c r="AA14" s="8" t="str">
        <f>IF(本体!AI14&lt;&gt; "", "I-123", "")</f>
        <v>I-123</v>
      </c>
      <c r="AB14" s="8" t="str">
        <f>IF(本体!AJ14&lt;&gt; "", "I-124", "")</f>
        <v>I-124</v>
      </c>
      <c r="AC14" s="8" t="str">
        <f>IF(本体!AK14&lt;&gt; "", "I-125", "")</f>
        <v>I-125</v>
      </c>
      <c r="AD14" s="8" t="str">
        <f>IF(本体!AL14&lt;&gt; "", "I-131", "")</f>
        <v>I-131</v>
      </c>
      <c r="AE14" s="8" t="str">
        <f>IF(本体!AM14&lt;&gt; "", "Ba-135m", "")</f>
        <v/>
      </c>
      <c r="AF14" s="8" t="str">
        <f>IF(本体!AN14&lt;&gt; "", "Cs-137", "")</f>
        <v>Cs-137</v>
      </c>
      <c r="AG14" s="8" t="str">
        <f>IF(本体!AO14&lt;&gt; "", "Lu-177", "")</f>
        <v>Lu-177</v>
      </c>
      <c r="AH14" s="8" t="str">
        <f>IF(本体!AP14&lt;&gt; "", "Re-188", "")</f>
        <v>Re-188</v>
      </c>
      <c r="AI14" s="8" t="str">
        <f>IF(本体!AQ14&lt;&gt; "", "Ir-192", "")</f>
        <v/>
      </c>
      <c r="AJ14" s="8" t="str">
        <f>IF(本体!AR14&lt;&gt; "", "Tl-201", "")</f>
        <v>Tl-201</v>
      </c>
      <c r="AK14" s="8" t="str">
        <f>IF(本体!AS14&lt;&gt; "", "Pb-210", "")</f>
        <v/>
      </c>
      <c r="AL14" s="8" t="str">
        <f>IF(本体!AT14&lt;&gt; "", "At-211", "")</f>
        <v>At-211</v>
      </c>
      <c r="AM14" s="8" t="str">
        <f>IF(本体!AU14&lt;&gt; "", "Pb-212", "")</f>
        <v>Pb-212</v>
      </c>
      <c r="AN14" s="8" t="str">
        <f>IF(本体!AV14&lt;&gt; "", "Ra-223", "")</f>
        <v>Ra-223</v>
      </c>
      <c r="AO14" s="8" t="str">
        <f>IF(本体!AW14&lt;&gt; "", "Ra-224", "")</f>
        <v>Ra-224</v>
      </c>
      <c r="AP14" s="8" t="str">
        <f>IF(本体!AX14&lt;&gt; "", "Ac-225", "")</f>
        <v>Ac-225</v>
      </c>
      <c r="AQ14" s="8" t="str">
        <f t="shared" si="0"/>
        <v>H-3、C-11、C-14、N-13、F-18、Na-22、P-32、P-33、S-35、Cl-36、Ca-45、Cr-51、Fe-59、Co-57、Co-60、Cu-64、Zn-65、Ga-67、Ga-68、Ge-68、Zr-89、Y-90、Tc-99m、In-111、I-123、I-124、I-125、I-131、Cs-137、Lu-177、Re-188、Tl-201、At-211、Pb-212、Ra-223、Ra-224、Ac-225</v>
      </c>
    </row>
    <row r="15" spans="1:43">
      <c r="A15" s="8" t="str">
        <f>本体!C15</f>
        <v>大阪大学</v>
      </c>
      <c r="B15" s="8" t="str">
        <f>IF(本体!J15&lt;&gt; "", "H-3", "")</f>
        <v>H-3</v>
      </c>
      <c r="C15" s="8" t="str">
        <f>IF(本体!K15&lt;&gt; "", "C-11", "")</f>
        <v/>
      </c>
      <c r="D15" s="8" t="str">
        <f>IF(本体!L15&lt;&gt; "", "C-14", "")</f>
        <v>C-14</v>
      </c>
      <c r="E15" s="8" t="str">
        <f>IF(本体!M15&lt;&gt; "", "N-13", "")</f>
        <v/>
      </c>
      <c r="F15" s="8" t="str">
        <f>IF(本体!N15&lt;&gt; "", "F-18", "")</f>
        <v/>
      </c>
      <c r="G15" s="8" t="str">
        <f>IF(本体!O15&lt;&gt; "", "Na-22", "")</f>
        <v>Na-22</v>
      </c>
      <c r="H15" s="8" t="str">
        <f>IF(本体!P15&lt;&gt; "", "P-32", "")</f>
        <v>P-32</v>
      </c>
      <c r="I15" s="8" t="str">
        <f>IF(本体!Q15&lt;&gt; "", "P-33", "")</f>
        <v>P-33</v>
      </c>
      <c r="J15" s="8" t="str">
        <f>IF(本体!R15&lt;&gt; "", "S-35", "")</f>
        <v>S-35</v>
      </c>
      <c r="K15" s="8" t="str">
        <f>IF(本体!S15&lt;&gt; "", "Cl-36", "")</f>
        <v>Cl-36</v>
      </c>
      <c r="L15" s="8" t="str">
        <f>IF(本体!T15&lt;&gt; "", "Ca-45", "")</f>
        <v>Ca-45</v>
      </c>
      <c r="M15" s="8" t="str">
        <f>IF(本体!U15&lt;&gt; "", "Cr-51", "")</f>
        <v>Cr-51</v>
      </c>
      <c r="N15" s="8" t="str">
        <f>IF(本体!V15&lt;&gt; "", "Fe-59", "")</f>
        <v>Fe-59</v>
      </c>
      <c r="O15" s="8" t="str">
        <f>IF(本体!W15&lt;&gt; "", "Co-57", "")</f>
        <v>Co-57</v>
      </c>
      <c r="P15" s="8" t="str">
        <f>IF(本体!X15&lt;&gt; "", "Co-60", "")</f>
        <v>Co-60</v>
      </c>
      <c r="Q15" s="8" t="str">
        <f>IF(本体!Y15&lt;&gt; "", "Cu-64", "")</f>
        <v>Cu-64</v>
      </c>
      <c r="R15" s="8" t="str">
        <f>IF(本体!Z15&lt;&gt; "", "Zn-65", "")</f>
        <v>Zn-65</v>
      </c>
      <c r="S15" s="8" t="str">
        <f>IF(本体!AA15&lt;&gt; "", "Ga-67", "")</f>
        <v>Ga-67</v>
      </c>
      <c r="T15" s="8" t="str">
        <f>IF(本体!AB15&lt;&gt; "", "Ga-68", "")</f>
        <v/>
      </c>
      <c r="U15" s="8" t="str">
        <f>IF(本体!AC15&lt;&gt; "", "Ge-68", "")</f>
        <v/>
      </c>
      <c r="V15" s="8" t="str">
        <f>IF(本体!AD15&lt;&gt; "", "Y-88", "")</f>
        <v>Y-88</v>
      </c>
      <c r="W15" s="8" t="str">
        <f>IF(本体!AE15&lt;&gt; "", "Zr-89", "")</f>
        <v>Zr-89</v>
      </c>
      <c r="X15" s="8" t="str">
        <f>IF(本体!AF15&lt;&gt; "", "Y-90", "")</f>
        <v>Y-90</v>
      </c>
      <c r="Y15" s="8" t="str">
        <f>IF(本体!AG15&lt;&gt; "", "Tc-99m", "")</f>
        <v>Tc-99m</v>
      </c>
      <c r="Z15" s="8" t="str">
        <f>IF(本体!AH15&lt;&gt; "", "In-111", "")</f>
        <v>In-111</v>
      </c>
      <c r="AA15" s="8" t="str">
        <f>IF(本体!AI15&lt;&gt; "", "I-123", "")</f>
        <v>I-123</v>
      </c>
      <c r="AB15" s="8" t="str">
        <f>IF(本体!AJ15&lt;&gt; "", "I-124", "")</f>
        <v>I-124</v>
      </c>
      <c r="AC15" s="8" t="str">
        <f>IF(本体!AK15&lt;&gt; "", "I-125", "")</f>
        <v>I-125</v>
      </c>
      <c r="AD15" s="8" t="str">
        <f>IF(本体!AL15&lt;&gt; "", "I-131", "")</f>
        <v>I-131</v>
      </c>
      <c r="AE15" s="8" t="str">
        <f>IF(本体!AM15&lt;&gt; "", "Ba-135m", "")</f>
        <v/>
      </c>
      <c r="AF15" s="8" t="str">
        <f>IF(本体!AN15&lt;&gt; "", "Cs-137", "")</f>
        <v>Cs-137</v>
      </c>
      <c r="AG15" s="8" t="str">
        <f>IF(本体!AO15&lt;&gt; "", "Lu-177", "")</f>
        <v>Lu-177</v>
      </c>
      <c r="AH15" s="8" t="str">
        <f>IF(本体!AP15&lt;&gt; "", "Re-188", "")</f>
        <v>Re-188</v>
      </c>
      <c r="AI15" s="8" t="str">
        <f>IF(本体!AQ15&lt;&gt; "", "Ir-192", "")</f>
        <v>Ir-192</v>
      </c>
      <c r="AJ15" s="8" t="str">
        <f>IF(本体!AR15&lt;&gt; "", "Tl-201", "")</f>
        <v>Tl-201</v>
      </c>
      <c r="AK15" s="8" t="str">
        <f>IF(本体!AS15&lt;&gt; "", "Pb-210", "")</f>
        <v>Pb-210</v>
      </c>
      <c r="AL15" s="8" t="str">
        <f>IF(本体!AT15&lt;&gt; "", "At-211", "")</f>
        <v>At-211</v>
      </c>
      <c r="AM15" s="8" t="str">
        <f>IF(本体!AU15&lt;&gt; "", "Pb-212", "")</f>
        <v>Pb-212</v>
      </c>
      <c r="AN15" s="8" t="str">
        <f>IF(本体!AV15&lt;&gt; "", "Ra-223", "")</f>
        <v>Ra-223</v>
      </c>
      <c r="AO15" s="8" t="str">
        <f>IF(本体!AW15&lt;&gt; "", "Ra-224", "")</f>
        <v>Ra-224</v>
      </c>
      <c r="AP15" s="8" t="str">
        <f>IF(本体!AX15&lt;&gt; "", "Ac-225", "")</f>
        <v>Ac-225</v>
      </c>
      <c r="AQ15" s="8" t="str">
        <f t="shared" si="0"/>
        <v>H-3、C-14、Na-22、P-32、P-33、S-35、Cl-36、Ca-45、Cr-51、Fe-59、Co-57、Co-60、Cu-64、Zn-65、Ga-67、Y-88、Zr-89、Y-90、Tc-99m、In-111、I-123、I-124、I-125、I-131、Cs-137、Lu-177、Re-188、Ir-192、Tl-201、Pb-210、At-211、Pb-212、Ra-223、Ra-224、Ac-225</v>
      </c>
    </row>
    <row r="16" spans="1:43">
      <c r="A16" s="8" t="str">
        <f>本体!C16</f>
        <v>鳥取大学</v>
      </c>
      <c r="B16" s="8" t="str">
        <f>IF(本体!J16&lt;&gt; "", "H-3", "")</f>
        <v>H-3</v>
      </c>
      <c r="C16" s="8" t="str">
        <f>IF(本体!K16&lt;&gt; "", "C-11", "")</f>
        <v/>
      </c>
      <c r="D16" s="8" t="str">
        <f>IF(本体!L16&lt;&gt; "", "C-14", "")</f>
        <v>C-14</v>
      </c>
      <c r="E16" s="8" t="str">
        <f>IF(本体!M16&lt;&gt; "", "N-13", "")</f>
        <v/>
      </c>
      <c r="F16" s="8" t="str">
        <f>IF(本体!N16&lt;&gt; "", "F-18", "")</f>
        <v/>
      </c>
      <c r="G16" s="8" t="str">
        <f>IF(本体!O16&lt;&gt; "", "Na-22", "")</f>
        <v>Na-22</v>
      </c>
      <c r="H16" s="8" t="str">
        <f>IF(本体!P16&lt;&gt; "", "P-32", "")</f>
        <v>P-32</v>
      </c>
      <c r="I16" s="8" t="str">
        <f>IF(本体!Q16&lt;&gt; "", "P-33", "")</f>
        <v>P-33</v>
      </c>
      <c r="J16" s="8" t="str">
        <f>IF(本体!R16&lt;&gt; "", "S-35", "")</f>
        <v>S-35</v>
      </c>
      <c r="K16" s="8" t="str">
        <f>IF(本体!S16&lt;&gt; "", "Cl-36", "")</f>
        <v>Cl-36</v>
      </c>
      <c r="L16" s="8" t="str">
        <f>IF(本体!T16&lt;&gt; "", "Ca-45", "")</f>
        <v>Ca-45</v>
      </c>
      <c r="M16" s="8" t="str">
        <f>IF(本体!U16&lt;&gt; "", "Cr-51", "")</f>
        <v>Cr-51</v>
      </c>
      <c r="N16" s="8" t="str">
        <f>IF(本体!V16&lt;&gt; "", "Fe-59", "")</f>
        <v>Fe-59</v>
      </c>
      <c r="O16" s="8" t="str">
        <f>IF(本体!W16&lt;&gt; "", "Co-57", "")</f>
        <v>Co-57</v>
      </c>
      <c r="P16" s="8" t="str">
        <f>IF(本体!X16&lt;&gt; "", "Co-60", "")</f>
        <v>Co-60</v>
      </c>
      <c r="Q16" s="8" t="str">
        <f>IF(本体!Y16&lt;&gt; "", "Cu-64", "")</f>
        <v/>
      </c>
      <c r="R16" s="8" t="str">
        <f>IF(本体!Z16&lt;&gt; "", "Zn-65", "")</f>
        <v>Zn-65</v>
      </c>
      <c r="S16" s="8" t="str">
        <f>IF(本体!AA16&lt;&gt; "", "Ga-67", "")</f>
        <v/>
      </c>
      <c r="T16" s="8" t="str">
        <f>IF(本体!AB16&lt;&gt; "", "Ga-68", "")</f>
        <v/>
      </c>
      <c r="U16" s="8" t="str">
        <f>IF(本体!AC16&lt;&gt; "", "Ge-68", "")</f>
        <v/>
      </c>
      <c r="V16" s="8" t="str">
        <f>IF(本体!AD16&lt;&gt; "", "Y-88", "")</f>
        <v/>
      </c>
      <c r="W16" s="8" t="str">
        <f>IF(本体!AE16&lt;&gt; "", "Zr-89", "")</f>
        <v/>
      </c>
      <c r="X16" s="8" t="str">
        <f>IF(本体!AF16&lt;&gt; "", "Y-90", "")</f>
        <v/>
      </c>
      <c r="Y16" s="8" t="str">
        <f>IF(本体!AG16&lt;&gt; "", "Tc-99m", "")</f>
        <v/>
      </c>
      <c r="Z16" s="8" t="str">
        <f>IF(本体!AH16&lt;&gt; "", "In-111", "")</f>
        <v/>
      </c>
      <c r="AA16" s="8" t="str">
        <f>IF(本体!AI16&lt;&gt; "", "I-123", "")</f>
        <v/>
      </c>
      <c r="AB16" s="8" t="str">
        <f>IF(本体!AJ16&lt;&gt; "", "I-124", "")</f>
        <v/>
      </c>
      <c r="AC16" s="8" t="str">
        <f>IF(本体!AK16&lt;&gt; "", "I-125", "")</f>
        <v>I-125</v>
      </c>
      <c r="AD16" s="8" t="str">
        <f>IF(本体!AL16&lt;&gt; "", "I-131", "")</f>
        <v>I-131</v>
      </c>
      <c r="AE16" s="8" t="str">
        <f>IF(本体!AM16&lt;&gt; "", "Ba-135m", "")</f>
        <v/>
      </c>
      <c r="AF16" s="8" t="str">
        <f>IF(本体!AN16&lt;&gt; "", "Cs-137", "")</f>
        <v/>
      </c>
      <c r="AG16" s="8" t="str">
        <f>IF(本体!AO16&lt;&gt; "", "Lu-177", "")</f>
        <v/>
      </c>
      <c r="AH16" s="8" t="str">
        <f>IF(本体!AP16&lt;&gt; "", "Re-188", "")</f>
        <v/>
      </c>
      <c r="AI16" s="8" t="str">
        <f>IF(本体!AQ16&lt;&gt; "", "Ir-192", "")</f>
        <v/>
      </c>
      <c r="AJ16" s="8" t="str">
        <f>IF(本体!AR16&lt;&gt; "", "Tl-201", "")</f>
        <v/>
      </c>
      <c r="AK16" s="8" t="str">
        <f>IF(本体!AS16&lt;&gt; "", "Pb-210", "")</f>
        <v/>
      </c>
      <c r="AL16" s="8" t="str">
        <f>IF(本体!AT16&lt;&gt; "", "At-211", "")</f>
        <v/>
      </c>
      <c r="AM16" s="8" t="str">
        <f>IF(本体!AU16&lt;&gt; "", "Pb-212", "")</f>
        <v/>
      </c>
      <c r="AN16" s="8" t="str">
        <f>IF(本体!AV16&lt;&gt; "", "Ra-223", "")</f>
        <v/>
      </c>
      <c r="AO16" s="8" t="str">
        <f>IF(本体!AW16&lt;&gt; "", "Ra-224", "")</f>
        <v/>
      </c>
      <c r="AP16" s="8" t="str">
        <f>IF(本体!AX16&lt;&gt; "", "Ac-225", "")</f>
        <v/>
      </c>
      <c r="AQ16" s="8" t="str">
        <f t="shared" si="0"/>
        <v>H-3、C-14、Na-22、P-32、P-33、S-35、Cl-36、Ca-45、Cr-51、Fe-59、Co-57、Co-60、Zn-65、I-125、I-131</v>
      </c>
    </row>
    <row r="17" spans="1:43">
      <c r="A17" s="8" t="str">
        <f>本体!C17</f>
        <v>名古屋大学</v>
      </c>
      <c r="B17" s="8" t="str">
        <f>IF(本体!J17&lt;&gt; "", "H-3", "")</f>
        <v>H-3</v>
      </c>
      <c r="C17" s="8" t="str">
        <f>IF(本体!K17&lt;&gt; "", "C-11", "")</f>
        <v/>
      </c>
      <c r="D17" s="8" t="str">
        <f>IF(本体!L17&lt;&gt; "", "C-14", "")</f>
        <v>C-14</v>
      </c>
      <c r="E17" s="8" t="str">
        <f>IF(本体!M17&lt;&gt; "", "N-13", "")</f>
        <v/>
      </c>
      <c r="F17" s="8" t="str">
        <f>IF(本体!N17&lt;&gt; "", "F-18", "")</f>
        <v/>
      </c>
      <c r="G17" s="8" t="str">
        <f>IF(本体!O17&lt;&gt; "", "Na-22", "")</f>
        <v>Na-22</v>
      </c>
      <c r="H17" s="8" t="str">
        <f>IF(本体!P17&lt;&gt; "", "P-32", "")</f>
        <v>P-32</v>
      </c>
      <c r="I17" s="8" t="str">
        <f>IF(本体!Q17&lt;&gt; "", "P-33", "")</f>
        <v>P-33</v>
      </c>
      <c r="J17" s="8" t="str">
        <f>IF(本体!R17&lt;&gt; "", "S-35", "")</f>
        <v>S-35</v>
      </c>
      <c r="K17" s="8" t="str">
        <f>IF(本体!S17&lt;&gt; "", "Cl-36", "")</f>
        <v>Cl-36</v>
      </c>
      <c r="L17" s="8" t="str">
        <f>IF(本体!T17&lt;&gt; "", "Ca-45", "")</f>
        <v>Ca-45</v>
      </c>
      <c r="M17" s="8" t="str">
        <f>IF(本体!U17&lt;&gt; "", "Cr-51", "")</f>
        <v>Cr-51</v>
      </c>
      <c r="N17" s="8" t="str">
        <f>IF(本体!V17&lt;&gt; "", "Fe-59", "")</f>
        <v>Fe-59</v>
      </c>
      <c r="O17" s="8" t="str">
        <f>IF(本体!W17&lt;&gt; "", "Co-57", "")</f>
        <v>Co-57</v>
      </c>
      <c r="P17" s="8" t="str">
        <f>IF(本体!X17&lt;&gt; "", "Co-60", "")</f>
        <v>Co-60</v>
      </c>
      <c r="Q17" s="8" t="str">
        <f>IF(本体!Y17&lt;&gt; "", "Cu-64", "")</f>
        <v>Cu-64</v>
      </c>
      <c r="R17" s="8" t="str">
        <f>IF(本体!Z17&lt;&gt; "", "Zn-65", "")</f>
        <v>Zn-65</v>
      </c>
      <c r="S17" s="8" t="str">
        <f>IF(本体!AA17&lt;&gt; "", "Ga-67", "")</f>
        <v>Ga-67</v>
      </c>
      <c r="T17" s="8" t="str">
        <f>IF(本体!AB17&lt;&gt; "", "Ga-68", "")</f>
        <v/>
      </c>
      <c r="U17" s="8" t="str">
        <f>IF(本体!AC17&lt;&gt; "", "Ge-68", "")</f>
        <v>Ge-68</v>
      </c>
      <c r="V17" s="8" t="str">
        <f>IF(本体!AD17&lt;&gt; "", "Y-88", "")</f>
        <v>Y-88</v>
      </c>
      <c r="W17" s="8" t="str">
        <f>IF(本体!AE17&lt;&gt; "", "Zr-89", "")</f>
        <v>Zr-89</v>
      </c>
      <c r="X17" s="8" t="str">
        <f>IF(本体!AF17&lt;&gt; "", "Y-90", "")</f>
        <v>Y-90</v>
      </c>
      <c r="Y17" s="8" t="str">
        <f>IF(本体!AG17&lt;&gt; "", "Tc-99m", "")</f>
        <v>Tc-99m</v>
      </c>
      <c r="Z17" s="8" t="str">
        <f>IF(本体!AH17&lt;&gt; "", "In-111", "")</f>
        <v>In-111</v>
      </c>
      <c r="AA17" s="8" t="str">
        <f>IF(本体!AI17&lt;&gt; "", "I-123", "")</f>
        <v>I-123</v>
      </c>
      <c r="AB17" s="8" t="str">
        <f>IF(本体!AJ17&lt;&gt; "", "I-124", "")</f>
        <v/>
      </c>
      <c r="AC17" s="8" t="str">
        <f>IF(本体!AK17&lt;&gt; "", "I-125", "")</f>
        <v>I-125</v>
      </c>
      <c r="AD17" s="8" t="str">
        <f>IF(本体!AL17&lt;&gt; "", "I-131", "")</f>
        <v>I-131</v>
      </c>
      <c r="AE17" s="8" t="str">
        <f>IF(本体!AM17&lt;&gt; "", "Ba-135m", "")</f>
        <v/>
      </c>
      <c r="AF17" s="8" t="str">
        <f>IF(本体!AN17&lt;&gt; "", "Cs-137", "")</f>
        <v>Cs-137</v>
      </c>
      <c r="AG17" s="8" t="str">
        <f>IF(本体!AO17&lt;&gt; "", "Lu-177", "")</f>
        <v/>
      </c>
      <c r="AH17" s="8" t="str">
        <f>IF(本体!AP17&lt;&gt; "", "Re-188", "")</f>
        <v/>
      </c>
      <c r="AI17" s="8" t="str">
        <f>IF(本体!AQ17&lt;&gt; "", "Ir-192", "")</f>
        <v/>
      </c>
      <c r="AJ17" s="8" t="str">
        <f>IF(本体!AR17&lt;&gt; "", "Tl-201", "")</f>
        <v/>
      </c>
      <c r="AK17" s="8" t="str">
        <f>IF(本体!AS17&lt;&gt; "", "Pb-210", "")</f>
        <v>Pb-210</v>
      </c>
      <c r="AL17" s="8" t="str">
        <f>IF(本体!AT17&lt;&gt; "", "At-211", "")</f>
        <v/>
      </c>
      <c r="AM17" s="8" t="str">
        <f>IF(本体!AU17&lt;&gt; "", "Pb-212", "")</f>
        <v/>
      </c>
      <c r="AN17" s="8" t="str">
        <f>IF(本体!AV17&lt;&gt; "", "Ra-223", "")</f>
        <v/>
      </c>
      <c r="AO17" s="8" t="str">
        <f>IF(本体!AW17&lt;&gt; "", "Ra-224", "")</f>
        <v/>
      </c>
      <c r="AP17" s="8" t="str">
        <f>IF(本体!AX17&lt;&gt; "", "Ac-225", "")</f>
        <v/>
      </c>
      <c r="AQ17" s="8" t="str">
        <f t="shared" si="0"/>
        <v>H-3、C-14、Na-22、P-32、P-33、S-35、Cl-36、Ca-45、Cr-51、Fe-59、Co-57、Co-60、Cu-64、Zn-65、Ga-67、Ge-68、Y-88、Zr-89、Y-90、Tc-99m、In-111、I-123、I-125、I-131、Cs-137、Pb-210</v>
      </c>
    </row>
    <row r="18" spans="1:43">
      <c r="A18" s="8" t="str">
        <f>本体!C18</f>
        <v>東京大学</v>
      </c>
      <c r="B18" s="8" t="str">
        <f>IF(本体!J18&lt;&gt; "", "H-3", "")</f>
        <v>H-3</v>
      </c>
      <c r="C18" s="8" t="str">
        <f>IF(本体!K18&lt;&gt; "", "C-11", "")</f>
        <v>C-11</v>
      </c>
      <c r="D18" s="8" t="str">
        <f>IF(本体!L18&lt;&gt; "", "C-14", "")</f>
        <v>C-14</v>
      </c>
      <c r="E18" s="8" t="str">
        <f>IF(本体!M18&lt;&gt; "", "N-13", "")</f>
        <v>N-13</v>
      </c>
      <c r="F18" s="8" t="str">
        <f>IF(本体!N18&lt;&gt; "", "F-18", "")</f>
        <v>F-18</v>
      </c>
      <c r="G18" s="8" t="str">
        <f>IF(本体!O18&lt;&gt; "", "Na-22", "")</f>
        <v>Na-22</v>
      </c>
      <c r="H18" s="8" t="str">
        <f>IF(本体!P18&lt;&gt; "", "P-32", "")</f>
        <v>P-32</v>
      </c>
      <c r="I18" s="8" t="str">
        <f>IF(本体!Q18&lt;&gt; "", "P-33", "")</f>
        <v>P-33</v>
      </c>
      <c r="J18" s="8" t="str">
        <f>IF(本体!R18&lt;&gt; "", "S-35", "")</f>
        <v>S-35</v>
      </c>
      <c r="K18" s="8" t="str">
        <f>IF(本体!S18&lt;&gt; "", "Cl-36", "")</f>
        <v>Cl-36</v>
      </c>
      <c r="L18" s="8" t="str">
        <f>IF(本体!T18&lt;&gt; "", "Ca-45", "")</f>
        <v>Ca-45</v>
      </c>
      <c r="M18" s="8" t="str">
        <f>IF(本体!U18&lt;&gt; "", "Cr-51", "")</f>
        <v>Cr-51</v>
      </c>
      <c r="N18" s="8" t="str">
        <f>IF(本体!V18&lt;&gt; "", "Fe-59", "")</f>
        <v>Fe-59</v>
      </c>
      <c r="O18" s="8" t="str">
        <f>IF(本体!W18&lt;&gt; "", "Co-57", "")</f>
        <v>Co-57</v>
      </c>
      <c r="P18" s="8" t="str">
        <f>IF(本体!X18&lt;&gt; "", "Co-60", "")</f>
        <v>Co-60</v>
      </c>
      <c r="Q18" s="8" t="str">
        <f>IF(本体!Y18&lt;&gt; "", "Cu-64", "")</f>
        <v>Cu-64</v>
      </c>
      <c r="R18" s="8" t="str">
        <f>IF(本体!Z18&lt;&gt; "", "Zn-65", "")</f>
        <v>Zn-65</v>
      </c>
      <c r="S18" s="8" t="str">
        <f>IF(本体!AA18&lt;&gt; "", "Ga-67", "")</f>
        <v>Ga-67</v>
      </c>
      <c r="T18" s="8" t="str">
        <f>IF(本体!AB18&lt;&gt; "", "Ga-68", "")</f>
        <v>Ga-68</v>
      </c>
      <c r="U18" s="8" t="str">
        <f>IF(本体!AC18&lt;&gt; "", "Ge-68", "")</f>
        <v>Ge-68</v>
      </c>
      <c r="V18" s="8" t="str">
        <f>IF(本体!AD18&lt;&gt; "", "Y-88", "")</f>
        <v>Y-88</v>
      </c>
      <c r="W18" s="8" t="str">
        <f>IF(本体!AE18&lt;&gt; "", "Zr-89", "")</f>
        <v>Zr-89</v>
      </c>
      <c r="X18" s="8" t="str">
        <f>IF(本体!AF18&lt;&gt; "", "Y-90", "")</f>
        <v>Y-90</v>
      </c>
      <c r="Y18" s="8" t="str">
        <f>IF(本体!AG18&lt;&gt; "", "Tc-99m", "")</f>
        <v>Tc-99m</v>
      </c>
      <c r="Z18" s="8" t="str">
        <f>IF(本体!AH18&lt;&gt; "", "In-111", "")</f>
        <v>In-111</v>
      </c>
      <c r="AA18" s="8" t="str">
        <f>IF(本体!AI18&lt;&gt; "", "I-123", "")</f>
        <v>I-123</v>
      </c>
      <c r="AB18" s="8" t="str">
        <f>IF(本体!AJ18&lt;&gt; "", "I-124", "")</f>
        <v>I-124</v>
      </c>
      <c r="AC18" s="8" t="str">
        <f>IF(本体!AK18&lt;&gt; "", "I-125", "")</f>
        <v>I-125</v>
      </c>
      <c r="AD18" s="8" t="str">
        <f>IF(本体!AL18&lt;&gt; "", "I-131", "")</f>
        <v>I-131</v>
      </c>
      <c r="AE18" s="8" t="str">
        <f>IF(本体!AM18&lt;&gt; "", "Ba-135m", "")</f>
        <v/>
      </c>
      <c r="AF18" s="8" t="str">
        <f>IF(本体!AN18&lt;&gt; "", "Cs-137", "")</f>
        <v>Cs-137</v>
      </c>
      <c r="AG18" s="8" t="str">
        <f>IF(本体!AO18&lt;&gt; "", "Lu-177", "")</f>
        <v>Lu-177</v>
      </c>
      <c r="AH18" s="8" t="str">
        <f>IF(本体!AP18&lt;&gt; "", "Re-188", "")</f>
        <v>Re-188</v>
      </c>
      <c r="AI18" s="8" t="str">
        <f>IF(本体!AQ18&lt;&gt; "", "Ir-192", "")</f>
        <v>Ir-192</v>
      </c>
      <c r="AJ18" s="8" t="str">
        <f>IF(本体!AR18&lt;&gt; "", "Tl-201", "")</f>
        <v>Tl-201</v>
      </c>
      <c r="AK18" s="8" t="str">
        <f>IF(本体!AS18&lt;&gt; "", "Pb-210", "")</f>
        <v>Pb-210</v>
      </c>
      <c r="AL18" s="8" t="str">
        <f>IF(本体!AT18&lt;&gt; "", "At-211", "")</f>
        <v>At-211</v>
      </c>
      <c r="AM18" s="8" t="str">
        <f>IF(本体!AU18&lt;&gt; "", "Pb-212", "")</f>
        <v/>
      </c>
      <c r="AN18" s="8" t="str">
        <f>IF(本体!AV18&lt;&gt; "", "Ra-223", "")</f>
        <v>Ra-223</v>
      </c>
      <c r="AO18" s="8" t="str">
        <f>IF(本体!AW18&lt;&gt; "", "Ra-224", "")</f>
        <v/>
      </c>
      <c r="AP18" s="8" t="str">
        <f>IF(本体!AX18&lt;&gt; "", "Ac-225", "")</f>
        <v>Ac-225</v>
      </c>
      <c r="AQ18" s="8" t="str">
        <f t="shared" si="0"/>
        <v>H-3、C-11、C-14、N-13、F-18、Na-22、P-32、P-33、S-35、Cl-36、Ca-45、Cr-51、Fe-59、Co-57、Co-60、Cu-64、Zn-65、Ga-67、Ga-68、Ge-68、Y-88、Zr-89、Y-90、Tc-99m、In-111、I-123、I-124、I-125、I-131、Cs-137、Lu-177、Re-188、Ir-192、Tl-201、Pb-210、At-211、Ra-223、Ac-225</v>
      </c>
    </row>
    <row r="19" spans="1:43">
      <c r="A19" s="8" t="str">
        <f>本体!C19</f>
        <v>国立大学法人京都大学</v>
      </c>
      <c r="B19" s="8" t="str">
        <f>IF(本体!J19&lt;&gt; "", "H-3", "")</f>
        <v>H-3</v>
      </c>
      <c r="C19" s="8" t="str">
        <f>IF(本体!K19&lt;&gt; "", "C-11", "")</f>
        <v>C-11</v>
      </c>
      <c r="D19" s="8" t="str">
        <f>IF(本体!L19&lt;&gt; "", "C-14", "")</f>
        <v>C-14</v>
      </c>
      <c r="E19" s="8" t="str">
        <f>IF(本体!M19&lt;&gt; "", "N-13", "")</f>
        <v/>
      </c>
      <c r="F19" s="8" t="str">
        <f>IF(本体!N19&lt;&gt; "", "F-18", "")</f>
        <v>F-18</v>
      </c>
      <c r="G19" s="8" t="str">
        <f>IF(本体!O19&lt;&gt; "", "Na-22", "")</f>
        <v>Na-22</v>
      </c>
      <c r="H19" s="8" t="str">
        <f>IF(本体!P19&lt;&gt; "", "P-32", "")</f>
        <v>P-32</v>
      </c>
      <c r="I19" s="8" t="str">
        <f>IF(本体!Q19&lt;&gt; "", "P-33", "")</f>
        <v>P-33</v>
      </c>
      <c r="J19" s="8" t="str">
        <f>IF(本体!R19&lt;&gt; "", "S-35", "")</f>
        <v>S-35</v>
      </c>
      <c r="K19" s="8" t="str">
        <f>IF(本体!S19&lt;&gt; "", "Cl-36", "")</f>
        <v>Cl-36</v>
      </c>
      <c r="L19" s="8" t="str">
        <f>IF(本体!T19&lt;&gt; "", "Ca-45", "")</f>
        <v>Ca-45</v>
      </c>
      <c r="M19" s="8" t="str">
        <f>IF(本体!U19&lt;&gt; "", "Cr-51", "")</f>
        <v>Cr-51</v>
      </c>
      <c r="N19" s="8" t="str">
        <f>IF(本体!V19&lt;&gt; "", "Fe-59", "")</f>
        <v>Fe-59</v>
      </c>
      <c r="O19" s="8" t="str">
        <f>IF(本体!W19&lt;&gt; "", "Co-57", "")</f>
        <v>Co-57</v>
      </c>
      <c r="P19" s="8" t="str">
        <f>IF(本体!X19&lt;&gt; "", "Co-60", "")</f>
        <v>Co-60</v>
      </c>
      <c r="Q19" s="8" t="str">
        <f>IF(本体!Y19&lt;&gt; "", "Cu-64", "")</f>
        <v>Cu-64</v>
      </c>
      <c r="R19" s="8" t="str">
        <f>IF(本体!Z19&lt;&gt; "", "Zn-65", "")</f>
        <v/>
      </c>
      <c r="S19" s="8" t="str">
        <f>IF(本体!AA19&lt;&gt; "", "Ga-67", "")</f>
        <v>Ga-67</v>
      </c>
      <c r="T19" s="8" t="str">
        <f>IF(本体!AB19&lt;&gt; "", "Ga-68", "")</f>
        <v>Ga-68</v>
      </c>
      <c r="U19" s="8" t="str">
        <f>IF(本体!AC19&lt;&gt; "", "Ge-68", "")</f>
        <v>Ge-68</v>
      </c>
      <c r="V19" s="8" t="str">
        <f>IF(本体!AD19&lt;&gt; "", "Y-88", "")</f>
        <v/>
      </c>
      <c r="W19" s="8" t="str">
        <f>IF(本体!AE19&lt;&gt; "", "Zr-89", "")</f>
        <v/>
      </c>
      <c r="X19" s="8" t="str">
        <f>IF(本体!AF19&lt;&gt; "", "Y-90", "")</f>
        <v>Y-90</v>
      </c>
      <c r="Y19" s="8" t="str">
        <f>IF(本体!AG19&lt;&gt; "", "Tc-99m", "")</f>
        <v>Tc-99m</v>
      </c>
      <c r="Z19" s="8" t="str">
        <f>IF(本体!AH19&lt;&gt; "", "In-111", "")</f>
        <v>In-111</v>
      </c>
      <c r="AA19" s="8" t="str">
        <f>IF(本体!AI19&lt;&gt; "", "I-123", "")</f>
        <v>I-123</v>
      </c>
      <c r="AB19" s="8" t="str">
        <f>IF(本体!AJ19&lt;&gt; "", "I-124", "")</f>
        <v>I-124</v>
      </c>
      <c r="AC19" s="8" t="str">
        <f>IF(本体!AK19&lt;&gt; "", "I-125", "")</f>
        <v>I-125</v>
      </c>
      <c r="AD19" s="8" t="str">
        <f>IF(本体!AL19&lt;&gt; "", "I-131", "")</f>
        <v>I-131</v>
      </c>
      <c r="AE19" s="8" t="str">
        <f>IF(本体!AM19&lt;&gt; "", "Ba-135m", "")</f>
        <v/>
      </c>
      <c r="AF19" s="8" t="str">
        <f>IF(本体!AN19&lt;&gt; "", "Cs-137", "")</f>
        <v>Cs-137</v>
      </c>
      <c r="AG19" s="8" t="str">
        <f>IF(本体!AO19&lt;&gt; "", "Lu-177", "")</f>
        <v/>
      </c>
      <c r="AH19" s="8" t="str">
        <f>IF(本体!AP19&lt;&gt; "", "Re-188", "")</f>
        <v>Re-188</v>
      </c>
      <c r="AI19" s="8" t="str">
        <f>IF(本体!AQ19&lt;&gt; "", "Ir-192", "")</f>
        <v/>
      </c>
      <c r="AJ19" s="8" t="str">
        <f>IF(本体!AR19&lt;&gt; "", "Tl-201", "")</f>
        <v>Tl-201</v>
      </c>
      <c r="AK19" s="8" t="str">
        <f>IF(本体!AS19&lt;&gt; "", "Pb-210", "")</f>
        <v>Pb-210</v>
      </c>
      <c r="AL19" s="8" t="str">
        <f>IF(本体!AT19&lt;&gt; "", "At-211", "")</f>
        <v/>
      </c>
      <c r="AM19" s="8" t="str">
        <f>IF(本体!AU19&lt;&gt; "", "Pb-212", "")</f>
        <v/>
      </c>
      <c r="AN19" s="8" t="str">
        <f>IF(本体!AV19&lt;&gt; "", "Ra-223", "")</f>
        <v/>
      </c>
      <c r="AO19" s="8" t="str">
        <f>IF(本体!AW19&lt;&gt; "", "Ra-224", "")</f>
        <v/>
      </c>
      <c r="AP19" s="8" t="str">
        <f>IF(本体!AX19&lt;&gt; "", "Ac-225", "")</f>
        <v/>
      </c>
      <c r="AQ19" s="8" t="str">
        <f t="shared" si="0"/>
        <v>H-3、C-11、C-14、F-18、Na-22、P-32、P-33、S-35、Cl-36、Ca-45、Cr-51、Fe-59、Co-57、Co-60、Cu-64、Ga-67、Ga-68、Ge-68、Y-90、Tc-99m、In-111、I-123、I-124、I-125、I-131、Cs-137、Re-188、Tl-201、Pb-210</v>
      </c>
    </row>
    <row r="20" spans="1:43">
      <c r="A20" s="8" t="str">
        <f>本体!C20</f>
        <v>国立大学法人京都大学</v>
      </c>
      <c r="B20" s="8" t="str">
        <f>IF(本体!J20&lt;&gt; "", "H-3", "")</f>
        <v>H-3</v>
      </c>
      <c r="C20" s="8" t="str">
        <f>IF(本体!K20&lt;&gt; "", "C-11", "")</f>
        <v/>
      </c>
      <c r="D20" s="8" t="str">
        <f>IF(本体!L20&lt;&gt; "", "C-14", "")</f>
        <v>C-14</v>
      </c>
      <c r="E20" s="8" t="str">
        <f>IF(本体!M20&lt;&gt; "", "N-13", "")</f>
        <v/>
      </c>
      <c r="F20" s="8" t="str">
        <f>IF(本体!N20&lt;&gt; "", "F-18", "")</f>
        <v>F-18</v>
      </c>
      <c r="G20" s="8" t="str">
        <f>IF(本体!O20&lt;&gt; "", "Na-22", "")</f>
        <v>Na-22</v>
      </c>
      <c r="H20" s="8" t="str">
        <f>IF(本体!P20&lt;&gt; "", "P-32", "")</f>
        <v>P-32</v>
      </c>
      <c r="I20" s="8" t="str">
        <f>IF(本体!Q20&lt;&gt; "", "P-33", "")</f>
        <v>P-33</v>
      </c>
      <c r="J20" s="8" t="str">
        <f>IF(本体!R20&lt;&gt; "", "S-35", "")</f>
        <v>S-35</v>
      </c>
      <c r="K20" s="8" t="str">
        <f>IF(本体!S20&lt;&gt; "", "Cl-36", "")</f>
        <v>Cl-36</v>
      </c>
      <c r="L20" s="8" t="str">
        <f>IF(本体!T20&lt;&gt; "", "Ca-45", "")</f>
        <v>Ca-45</v>
      </c>
      <c r="M20" s="8" t="str">
        <f>IF(本体!U20&lt;&gt; "", "Cr-51", "")</f>
        <v>Cr-51</v>
      </c>
      <c r="N20" s="8" t="str">
        <f>IF(本体!V20&lt;&gt; "", "Fe-59", "")</f>
        <v>Fe-59</v>
      </c>
      <c r="O20" s="8" t="str">
        <f>IF(本体!W20&lt;&gt; "", "Co-57", "")</f>
        <v>Co-57</v>
      </c>
      <c r="P20" s="8" t="str">
        <f>IF(本体!X20&lt;&gt; "", "Co-60", "")</f>
        <v>Co-60</v>
      </c>
      <c r="Q20" s="8" t="str">
        <f>IF(本体!Y20&lt;&gt; "", "Cu-64", "")</f>
        <v>Cu-64</v>
      </c>
      <c r="R20" s="8" t="str">
        <f>IF(本体!Z20&lt;&gt; "", "Zn-65", "")</f>
        <v>Zn-65</v>
      </c>
      <c r="S20" s="8" t="str">
        <f>IF(本体!AA20&lt;&gt; "", "Ga-67", "")</f>
        <v/>
      </c>
      <c r="T20" s="8" t="str">
        <f>IF(本体!AB20&lt;&gt; "", "Ga-68", "")</f>
        <v/>
      </c>
      <c r="U20" s="8" t="str">
        <f>IF(本体!AC20&lt;&gt; "", "Ge-68", "")</f>
        <v>Ge-68</v>
      </c>
      <c r="V20" s="8" t="str">
        <f>IF(本体!AD20&lt;&gt; "", "Y-88", "")</f>
        <v/>
      </c>
      <c r="W20" s="8" t="str">
        <f>IF(本体!AE20&lt;&gt; "", "Zr-89", "")</f>
        <v/>
      </c>
      <c r="X20" s="8" t="str">
        <f>IF(本体!AF20&lt;&gt; "", "Y-90", "")</f>
        <v/>
      </c>
      <c r="Y20" s="8" t="str">
        <f>IF(本体!AG20&lt;&gt; "", "Tc-99m", "")</f>
        <v>Tc-99m</v>
      </c>
      <c r="Z20" s="8" t="str">
        <f>IF(本体!AH20&lt;&gt; "", "In-111", "")</f>
        <v/>
      </c>
      <c r="AA20" s="8" t="str">
        <f>IF(本体!AI20&lt;&gt; "", "I-123", "")</f>
        <v/>
      </c>
      <c r="AB20" s="8" t="str">
        <f>IF(本体!AJ20&lt;&gt; "", "I-124", "")</f>
        <v/>
      </c>
      <c r="AC20" s="8" t="str">
        <f>IF(本体!AK20&lt;&gt; "", "I-125", "")</f>
        <v>I-125</v>
      </c>
      <c r="AD20" s="8" t="str">
        <f>IF(本体!AL20&lt;&gt; "", "I-131", "")</f>
        <v>I-131</v>
      </c>
      <c r="AE20" s="8" t="str">
        <f>IF(本体!AM20&lt;&gt; "", "Ba-135m", "")</f>
        <v/>
      </c>
      <c r="AF20" s="8" t="str">
        <f>IF(本体!AN20&lt;&gt; "", "Cs-137", "")</f>
        <v>Cs-137</v>
      </c>
      <c r="AG20" s="8" t="str">
        <f>IF(本体!AO20&lt;&gt; "", "Lu-177", "")</f>
        <v/>
      </c>
      <c r="AH20" s="8" t="str">
        <f>IF(本体!AP20&lt;&gt; "", "Re-188", "")</f>
        <v/>
      </c>
      <c r="AI20" s="8" t="str">
        <f>IF(本体!AQ20&lt;&gt; "", "Ir-192", "")</f>
        <v/>
      </c>
      <c r="AJ20" s="8" t="str">
        <f>IF(本体!AR20&lt;&gt; "", "Tl-201", "")</f>
        <v>Tl-201</v>
      </c>
      <c r="AK20" s="8" t="str">
        <f>IF(本体!AS20&lt;&gt; "", "Pb-210", "")</f>
        <v>Pb-210</v>
      </c>
      <c r="AL20" s="8" t="str">
        <f>IF(本体!AT20&lt;&gt; "", "At-211", "")</f>
        <v/>
      </c>
      <c r="AM20" s="8" t="str">
        <f>IF(本体!AU20&lt;&gt; "", "Pb-212", "")</f>
        <v/>
      </c>
      <c r="AN20" s="8" t="str">
        <f>IF(本体!AV20&lt;&gt; "", "Ra-223", "")</f>
        <v/>
      </c>
      <c r="AO20" s="8" t="str">
        <f>IF(本体!AW20&lt;&gt; "", "Ra-224", "")</f>
        <v/>
      </c>
      <c r="AP20" s="8" t="str">
        <f>IF(本体!AX20&lt;&gt; "", "Ac-225", "")</f>
        <v/>
      </c>
      <c r="AQ20" s="8" t="str">
        <f t="shared" si="0"/>
        <v>H-3、C-14、F-18、Na-22、P-32、P-33、S-35、Cl-36、Ca-45、Cr-51、Fe-59、Co-57、Co-60、Cu-64、Zn-65、Ge-68、Tc-99m、I-125、I-131、Cs-137、Tl-201、Pb-210</v>
      </c>
    </row>
    <row r="21" spans="1:43">
      <c r="A21" s="8" t="str">
        <f>本体!C21</f>
        <v>熊本大学</v>
      </c>
      <c r="B21" s="8" t="str">
        <f>IF(本体!J21&lt;&gt; "", "H-3", "")</f>
        <v>H-3</v>
      </c>
      <c r="C21" s="8" t="str">
        <f>IF(本体!K21&lt;&gt; "", "C-11", "")</f>
        <v/>
      </c>
      <c r="D21" s="8" t="str">
        <f>IF(本体!L21&lt;&gt; "", "C-14", "")</f>
        <v>C-14</v>
      </c>
      <c r="E21" s="8" t="str">
        <f>IF(本体!M21&lt;&gt; "", "N-13", "")</f>
        <v/>
      </c>
      <c r="F21" s="8" t="str">
        <f>IF(本体!N21&lt;&gt; "", "F-18", "")</f>
        <v/>
      </c>
      <c r="G21" s="8" t="str">
        <f>IF(本体!O21&lt;&gt; "", "Na-22", "")</f>
        <v>Na-22</v>
      </c>
      <c r="H21" s="8" t="str">
        <f>IF(本体!P21&lt;&gt; "", "P-32", "")</f>
        <v>P-32</v>
      </c>
      <c r="I21" s="8" t="str">
        <f>IF(本体!Q21&lt;&gt; "", "P-33", "")</f>
        <v>P-33</v>
      </c>
      <c r="J21" s="8" t="str">
        <f>IF(本体!R21&lt;&gt; "", "S-35", "")</f>
        <v>S-35</v>
      </c>
      <c r="K21" s="8" t="str">
        <f>IF(本体!S21&lt;&gt; "", "Cl-36", "")</f>
        <v>Cl-36</v>
      </c>
      <c r="L21" s="8" t="str">
        <f>IF(本体!T21&lt;&gt; "", "Ca-45", "")</f>
        <v>Ca-45</v>
      </c>
      <c r="M21" s="8" t="str">
        <f>IF(本体!U21&lt;&gt; "", "Cr-51", "")</f>
        <v>Cr-51</v>
      </c>
      <c r="N21" s="8" t="str">
        <f>IF(本体!V21&lt;&gt; "", "Fe-59", "")</f>
        <v>Fe-59</v>
      </c>
      <c r="O21" s="8" t="str">
        <f>IF(本体!W21&lt;&gt; "", "Co-57", "")</f>
        <v/>
      </c>
      <c r="P21" s="8" t="str">
        <f>IF(本体!X21&lt;&gt; "", "Co-60", "")</f>
        <v>Co-60</v>
      </c>
      <c r="Q21" s="8" t="str">
        <f>IF(本体!Y21&lt;&gt; "", "Cu-64", "")</f>
        <v/>
      </c>
      <c r="R21" s="8" t="str">
        <f>IF(本体!Z21&lt;&gt; "", "Zn-65", "")</f>
        <v>Zn-65</v>
      </c>
      <c r="S21" s="8" t="str">
        <f>IF(本体!AA21&lt;&gt; "", "Ga-67", "")</f>
        <v/>
      </c>
      <c r="T21" s="8" t="str">
        <f>IF(本体!AB21&lt;&gt; "", "Ga-68", "")</f>
        <v/>
      </c>
      <c r="U21" s="8" t="str">
        <f>IF(本体!AC21&lt;&gt; "", "Ge-68", "")</f>
        <v/>
      </c>
      <c r="V21" s="8" t="str">
        <f>IF(本体!AD21&lt;&gt; "", "Y-88", "")</f>
        <v/>
      </c>
      <c r="W21" s="8" t="str">
        <f>IF(本体!AE21&lt;&gt; "", "Zr-89", "")</f>
        <v/>
      </c>
      <c r="X21" s="8" t="str">
        <f>IF(本体!AF21&lt;&gt; "", "Y-90", "")</f>
        <v/>
      </c>
      <c r="Y21" s="8" t="str">
        <f>IF(本体!AG21&lt;&gt; "", "Tc-99m", "")</f>
        <v>Tc-99m</v>
      </c>
      <c r="Z21" s="8" t="str">
        <f>IF(本体!AH21&lt;&gt; "", "In-111", "")</f>
        <v/>
      </c>
      <c r="AA21" s="8" t="str">
        <f>IF(本体!AI21&lt;&gt; "", "I-123", "")</f>
        <v/>
      </c>
      <c r="AB21" s="8" t="str">
        <f>IF(本体!AJ21&lt;&gt; "", "I-124", "")</f>
        <v/>
      </c>
      <c r="AC21" s="8" t="str">
        <f>IF(本体!AK21&lt;&gt; "", "I-125", "")</f>
        <v>I-125</v>
      </c>
      <c r="AD21" s="8" t="str">
        <f>IF(本体!AL21&lt;&gt; "", "I-131", "")</f>
        <v>I-131</v>
      </c>
      <c r="AE21" s="8" t="str">
        <f>IF(本体!AM21&lt;&gt; "", "Ba-135m", "")</f>
        <v/>
      </c>
      <c r="AF21" s="8" t="str">
        <f>IF(本体!AN21&lt;&gt; "", "Cs-137", "")</f>
        <v>Cs-137</v>
      </c>
      <c r="AG21" s="8" t="str">
        <f>IF(本体!AO21&lt;&gt; "", "Lu-177", "")</f>
        <v/>
      </c>
      <c r="AH21" s="8" t="str">
        <f>IF(本体!AP21&lt;&gt; "", "Re-188", "")</f>
        <v/>
      </c>
      <c r="AI21" s="8" t="str">
        <f>IF(本体!AQ21&lt;&gt; "", "Ir-192", "")</f>
        <v/>
      </c>
      <c r="AJ21" s="8" t="str">
        <f>IF(本体!AR21&lt;&gt; "", "Tl-201", "")</f>
        <v/>
      </c>
      <c r="AK21" s="8" t="str">
        <f>IF(本体!AS21&lt;&gt; "", "Pb-210", "")</f>
        <v>Pb-210</v>
      </c>
      <c r="AL21" s="8" t="str">
        <f>IF(本体!AT21&lt;&gt; "", "At-211", "")</f>
        <v/>
      </c>
      <c r="AM21" s="8" t="str">
        <f>IF(本体!AU21&lt;&gt; "", "Pb-212", "")</f>
        <v/>
      </c>
      <c r="AN21" s="8" t="str">
        <f>IF(本体!AV21&lt;&gt; "", "Ra-223", "")</f>
        <v/>
      </c>
      <c r="AO21" s="8" t="str">
        <f>IF(本体!AW21&lt;&gt; "", "Ra-224", "")</f>
        <v/>
      </c>
      <c r="AP21" s="8" t="str">
        <f>IF(本体!AX21&lt;&gt; "", "Ac-225", "")</f>
        <v/>
      </c>
      <c r="AQ21" s="8" t="str">
        <f t="shared" si="0"/>
        <v>H-3、C-14、Na-22、P-32、P-33、S-35、Cl-36、Ca-45、Cr-51、Fe-59、Co-60、Zn-65、Tc-99m、I-125、I-131、Cs-137、Pb-210</v>
      </c>
    </row>
    <row r="22" spans="1:43">
      <c r="A22" s="8" t="str">
        <f>本体!C22</f>
        <v>熊本大学</v>
      </c>
      <c r="B22" s="8" t="str">
        <f>IF(本体!J22&lt;&gt; "", "H-3", "")</f>
        <v>H-3</v>
      </c>
      <c r="C22" s="8" t="str">
        <f>IF(本体!K22&lt;&gt; "", "C-11", "")</f>
        <v/>
      </c>
      <c r="D22" s="8" t="str">
        <f>IF(本体!L22&lt;&gt; "", "C-14", "")</f>
        <v>C-14</v>
      </c>
      <c r="E22" s="8" t="str">
        <f>IF(本体!M22&lt;&gt; "", "N-13", "")</f>
        <v/>
      </c>
      <c r="F22" s="8" t="str">
        <f>IF(本体!N22&lt;&gt; "", "F-18", "")</f>
        <v>F-18</v>
      </c>
      <c r="G22" s="8" t="str">
        <f>IF(本体!O22&lt;&gt; "", "Na-22", "")</f>
        <v>Na-22</v>
      </c>
      <c r="H22" s="8" t="str">
        <f>IF(本体!P22&lt;&gt; "", "P-32", "")</f>
        <v>P-32</v>
      </c>
      <c r="I22" s="8" t="str">
        <f>IF(本体!Q22&lt;&gt; "", "P-33", "")</f>
        <v>P-33</v>
      </c>
      <c r="J22" s="8" t="str">
        <f>IF(本体!R22&lt;&gt; "", "S-35", "")</f>
        <v>S-35</v>
      </c>
      <c r="K22" s="8" t="str">
        <f>IF(本体!S22&lt;&gt; "", "Cl-36", "")</f>
        <v/>
      </c>
      <c r="L22" s="8" t="str">
        <f>IF(本体!T22&lt;&gt; "", "Ca-45", "")</f>
        <v>Ca-45</v>
      </c>
      <c r="M22" s="8" t="str">
        <f>IF(本体!U22&lt;&gt; "", "Cr-51", "")</f>
        <v>Cr-51</v>
      </c>
      <c r="N22" s="8" t="str">
        <f>IF(本体!V22&lt;&gt; "", "Fe-59", "")</f>
        <v>Fe-59</v>
      </c>
      <c r="O22" s="8" t="str">
        <f>IF(本体!W22&lt;&gt; "", "Co-57", "")</f>
        <v/>
      </c>
      <c r="P22" s="8" t="str">
        <f>IF(本体!X22&lt;&gt; "", "Co-60", "")</f>
        <v/>
      </c>
      <c r="Q22" s="8" t="str">
        <f>IF(本体!Y22&lt;&gt; "", "Cu-64", "")</f>
        <v>Cu-64</v>
      </c>
      <c r="R22" s="8" t="str">
        <f>IF(本体!Z22&lt;&gt; "", "Zn-65", "")</f>
        <v/>
      </c>
      <c r="S22" s="8" t="str">
        <f>IF(本体!AA22&lt;&gt; "", "Ga-67", "")</f>
        <v>Ga-67</v>
      </c>
      <c r="T22" s="8" t="str">
        <f>IF(本体!AB22&lt;&gt; "", "Ga-68", "")</f>
        <v>Ga-68</v>
      </c>
      <c r="U22" s="8" t="str">
        <f>IF(本体!AC22&lt;&gt; "", "Ge-68", "")</f>
        <v>Ge-68</v>
      </c>
      <c r="V22" s="8" t="str">
        <f>IF(本体!AD22&lt;&gt; "", "Y-88", "")</f>
        <v/>
      </c>
      <c r="W22" s="8" t="str">
        <f>IF(本体!AE22&lt;&gt; "", "Zr-89", "")</f>
        <v/>
      </c>
      <c r="X22" s="8" t="str">
        <f>IF(本体!AF22&lt;&gt; "", "Y-90", "")</f>
        <v/>
      </c>
      <c r="Y22" s="8" t="str">
        <f>IF(本体!AG22&lt;&gt; "", "Tc-99m", "")</f>
        <v>Tc-99m</v>
      </c>
      <c r="Z22" s="8" t="str">
        <f>IF(本体!AH22&lt;&gt; "", "In-111", "")</f>
        <v>In-111</v>
      </c>
      <c r="AA22" s="8" t="str">
        <f>IF(本体!AI22&lt;&gt; "", "I-123", "")</f>
        <v>I-123</v>
      </c>
      <c r="AB22" s="8" t="str">
        <f>IF(本体!AJ22&lt;&gt; "", "I-124", "")</f>
        <v/>
      </c>
      <c r="AC22" s="8" t="str">
        <f>IF(本体!AK22&lt;&gt; "", "I-125", "")</f>
        <v>I-125</v>
      </c>
      <c r="AD22" s="8" t="str">
        <f>IF(本体!AL22&lt;&gt; "", "I-131", "")</f>
        <v>I-131</v>
      </c>
      <c r="AE22" s="8" t="str">
        <f>IF(本体!AM22&lt;&gt; "", "Ba-135m", "")</f>
        <v/>
      </c>
      <c r="AF22" s="8" t="str">
        <f>IF(本体!AN22&lt;&gt; "", "Cs-137", "")</f>
        <v>Cs-137</v>
      </c>
      <c r="AG22" s="8" t="str">
        <f>IF(本体!AO22&lt;&gt; "", "Lu-177", "")</f>
        <v/>
      </c>
      <c r="AH22" s="8" t="str">
        <f>IF(本体!AP22&lt;&gt; "", "Re-188", "")</f>
        <v/>
      </c>
      <c r="AI22" s="8" t="str">
        <f>IF(本体!AQ22&lt;&gt; "", "Ir-192", "")</f>
        <v/>
      </c>
      <c r="AJ22" s="8" t="str">
        <f>IF(本体!AR22&lt;&gt; "", "Tl-201", "")</f>
        <v>Tl-201</v>
      </c>
      <c r="AK22" s="8" t="str">
        <f>IF(本体!AS22&lt;&gt; "", "Pb-210", "")</f>
        <v/>
      </c>
      <c r="AL22" s="8" t="str">
        <f>IF(本体!AT22&lt;&gt; "", "At-211", "")</f>
        <v/>
      </c>
      <c r="AM22" s="8" t="str">
        <f>IF(本体!AU22&lt;&gt; "", "Pb-212", "")</f>
        <v/>
      </c>
      <c r="AN22" s="8" t="str">
        <f>IF(本体!AV22&lt;&gt; "", "Ra-223", "")</f>
        <v/>
      </c>
      <c r="AO22" s="8" t="str">
        <f>IF(本体!AW22&lt;&gt; "", "Ra-224", "")</f>
        <v/>
      </c>
      <c r="AP22" s="8" t="str">
        <f>IF(本体!AX22&lt;&gt; "", "Ac-225", "")</f>
        <v/>
      </c>
      <c r="AQ22" s="8" t="str">
        <f t="shared" si="0"/>
        <v>H-3、C-14、F-18、Na-22、P-32、P-33、S-35、Ca-45、Cr-51、Fe-59、Cu-64、Ga-67、Ga-68、Ge-68、Tc-99m、In-111、I-123、I-125、I-131、Cs-137、Tl-201</v>
      </c>
    </row>
    <row r="23" spans="1:43">
      <c r="A23" s="8" t="str">
        <f>本体!C23</f>
        <v>鹿児島大学</v>
      </c>
      <c r="B23" s="8" t="str">
        <f>IF(本体!J23&lt;&gt; "", "H-3", "")</f>
        <v>H-3</v>
      </c>
      <c r="C23" s="8" t="str">
        <f>IF(本体!K23&lt;&gt; "", "C-11", "")</f>
        <v/>
      </c>
      <c r="D23" s="8" t="str">
        <f>IF(本体!L23&lt;&gt; "", "C-14", "")</f>
        <v>C-14</v>
      </c>
      <c r="E23" s="8" t="str">
        <f>IF(本体!M23&lt;&gt; "", "N-13", "")</f>
        <v/>
      </c>
      <c r="F23" s="8" t="str">
        <f>IF(本体!N23&lt;&gt; "", "F-18", "")</f>
        <v/>
      </c>
      <c r="G23" s="8" t="str">
        <f>IF(本体!O23&lt;&gt; "", "Na-22", "")</f>
        <v>Na-22</v>
      </c>
      <c r="H23" s="8" t="str">
        <f>IF(本体!P23&lt;&gt; "", "P-32", "")</f>
        <v>P-32</v>
      </c>
      <c r="I23" s="8" t="str">
        <f>IF(本体!Q23&lt;&gt; "", "P-33", "")</f>
        <v>P-33</v>
      </c>
      <c r="J23" s="8" t="str">
        <f>IF(本体!R23&lt;&gt; "", "S-35", "")</f>
        <v>S-35</v>
      </c>
      <c r="K23" s="8" t="str">
        <f>IF(本体!S23&lt;&gt; "", "Cl-36", "")</f>
        <v/>
      </c>
      <c r="L23" s="8" t="str">
        <f>IF(本体!T23&lt;&gt; "", "Ca-45", "")</f>
        <v>Ca-45</v>
      </c>
      <c r="M23" s="8" t="str">
        <f>IF(本体!U23&lt;&gt; "", "Cr-51", "")</f>
        <v>Cr-51</v>
      </c>
      <c r="N23" s="8" t="str">
        <f>IF(本体!V23&lt;&gt; "", "Fe-59", "")</f>
        <v>Fe-59</v>
      </c>
      <c r="O23" s="8" t="str">
        <f>IF(本体!W23&lt;&gt; "", "Co-57", "")</f>
        <v>Co-57</v>
      </c>
      <c r="P23" s="8" t="str">
        <f>IF(本体!X23&lt;&gt; "", "Co-60", "")</f>
        <v>Co-60</v>
      </c>
      <c r="Q23" s="8" t="str">
        <f>IF(本体!Y23&lt;&gt; "", "Cu-64", "")</f>
        <v>Cu-64</v>
      </c>
      <c r="R23" s="8" t="str">
        <f>IF(本体!Z23&lt;&gt; "", "Zn-65", "")</f>
        <v/>
      </c>
      <c r="S23" s="8" t="str">
        <f>IF(本体!AA23&lt;&gt; "", "Ga-67", "")</f>
        <v/>
      </c>
      <c r="T23" s="8" t="str">
        <f>IF(本体!AB23&lt;&gt; "", "Ga-68", "")</f>
        <v/>
      </c>
      <c r="U23" s="8" t="str">
        <f>IF(本体!AC23&lt;&gt; "", "Ge-68", "")</f>
        <v/>
      </c>
      <c r="V23" s="8" t="str">
        <f>IF(本体!AD23&lt;&gt; "", "Y-88", "")</f>
        <v>Y-88</v>
      </c>
      <c r="W23" s="8" t="str">
        <f>IF(本体!AE23&lt;&gt; "", "Zr-89", "")</f>
        <v/>
      </c>
      <c r="X23" s="8" t="str">
        <f>IF(本体!AF23&lt;&gt; "", "Y-90", "")</f>
        <v/>
      </c>
      <c r="Y23" s="8" t="str">
        <f>IF(本体!AG23&lt;&gt; "", "Tc-99m", "")</f>
        <v/>
      </c>
      <c r="Z23" s="8" t="str">
        <f>IF(本体!AH23&lt;&gt; "", "In-111", "")</f>
        <v/>
      </c>
      <c r="AA23" s="8" t="str">
        <f>IF(本体!AI23&lt;&gt; "", "I-123", "")</f>
        <v/>
      </c>
      <c r="AB23" s="8" t="str">
        <f>IF(本体!AJ23&lt;&gt; "", "I-124", "")</f>
        <v/>
      </c>
      <c r="AC23" s="8" t="str">
        <f>IF(本体!AK23&lt;&gt; "", "I-125", "")</f>
        <v>I-125</v>
      </c>
      <c r="AD23" s="8" t="str">
        <f>IF(本体!AL23&lt;&gt; "", "I-131", "")</f>
        <v>I-131</v>
      </c>
      <c r="AE23" s="8" t="str">
        <f>IF(本体!AM23&lt;&gt; "", "Ba-135m", "")</f>
        <v/>
      </c>
      <c r="AF23" s="8" t="str">
        <f>IF(本体!AN23&lt;&gt; "", "Cs-137", "")</f>
        <v>Cs-137</v>
      </c>
      <c r="AG23" s="8" t="str">
        <f>IF(本体!AO23&lt;&gt; "", "Lu-177", "")</f>
        <v>Lu-177</v>
      </c>
      <c r="AH23" s="8" t="str">
        <f>IF(本体!AP23&lt;&gt; "", "Re-188", "")</f>
        <v/>
      </c>
      <c r="AI23" s="8" t="str">
        <f>IF(本体!AQ23&lt;&gt; "", "Ir-192", "")</f>
        <v>Ir-192</v>
      </c>
      <c r="AJ23" s="8" t="str">
        <f>IF(本体!AR23&lt;&gt; "", "Tl-201", "")</f>
        <v/>
      </c>
      <c r="AK23" s="8" t="str">
        <f>IF(本体!AS23&lt;&gt; "", "Pb-210", "")</f>
        <v/>
      </c>
      <c r="AL23" s="8" t="str">
        <f>IF(本体!AT23&lt;&gt; "", "At-211", "")</f>
        <v/>
      </c>
      <c r="AM23" s="8" t="str">
        <f>IF(本体!AU23&lt;&gt; "", "Pb-212", "")</f>
        <v/>
      </c>
      <c r="AN23" s="8" t="str">
        <f>IF(本体!AV23&lt;&gt; "", "Ra-223", "")</f>
        <v/>
      </c>
      <c r="AO23" s="8" t="str">
        <f>IF(本体!AW23&lt;&gt; "", "Ra-224", "")</f>
        <v/>
      </c>
      <c r="AP23" s="8" t="str">
        <f>IF(本体!AX23&lt;&gt; "", "Ac-225", "")</f>
        <v/>
      </c>
      <c r="AQ23" s="8" t="str">
        <f t="shared" si="0"/>
        <v>H-3、C-14、Na-22、P-32、P-33、S-35、Ca-45、Cr-51、Fe-59、Co-57、Co-60、Cu-64、Y-88、I-125、I-131、Cs-137、Lu-177、Ir-192</v>
      </c>
    </row>
    <row r="24" spans="1:43">
      <c r="A24" s="8" t="str">
        <f>本体!C24</f>
        <v>産業医科大学</v>
      </c>
      <c r="B24" s="8" t="str">
        <f>IF(本体!J24&lt;&gt; "", "H-3", "")</f>
        <v>H-3</v>
      </c>
      <c r="C24" s="8" t="str">
        <f>IF(本体!K24&lt;&gt; "", "C-11", "")</f>
        <v/>
      </c>
      <c r="D24" s="8" t="str">
        <f>IF(本体!L24&lt;&gt; "", "C-14", "")</f>
        <v>C-14</v>
      </c>
      <c r="E24" s="8" t="str">
        <f>IF(本体!M24&lt;&gt; "", "N-13", "")</f>
        <v/>
      </c>
      <c r="F24" s="8" t="str">
        <f>IF(本体!N24&lt;&gt; "", "F-18", "")</f>
        <v/>
      </c>
      <c r="G24" s="8" t="str">
        <f>IF(本体!O24&lt;&gt; "", "Na-22", "")</f>
        <v>Na-22</v>
      </c>
      <c r="H24" s="8" t="str">
        <f>IF(本体!P24&lt;&gt; "", "P-32", "")</f>
        <v>P-32</v>
      </c>
      <c r="I24" s="8" t="str">
        <f>IF(本体!Q24&lt;&gt; "", "P-33", "")</f>
        <v>P-33</v>
      </c>
      <c r="J24" s="8" t="str">
        <f>IF(本体!R24&lt;&gt; "", "S-35", "")</f>
        <v>S-35</v>
      </c>
      <c r="K24" s="8" t="str">
        <f>IF(本体!S24&lt;&gt; "", "Cl-36", "")</f>
        <v/>
      </c>
      <c r="L24" s="8" t="str">
        <f>IF(本体!T24&lt;&gt; "", "Ca-45", "")</f>
        <v>Ca-45</v>
      </c>
      <c r="M24" s="8" t="str">
        <f>IF(本体!U24&lt;&gt; "", "Cr-51", "")</f>
        <v>Cr-51</v>
      </c>
      <c r="N24" s="8" t="str">
        <f>IF(本体!V24&lt;&gt; "", "Fe-59", "")</f>
        <v>Fe-59</v>
      </c>
      <c r="O24" s="8" t="str">
        <f>IF(本体!W24&lt;&gt; "", "Co-57", "")</f>
        <v/>
      </c>
      <c r="P24" s="8" t="str">
        <f>IF(本体!X24&lt;&gt; "", "Co-60", "")</f>
        <v/>
      </c>
      <c r="Q24" s="8" t="str">
        <f>IF(本体!Y24&lt;&gt; "", "Cu-64", "")</f>
        <v/>
      </c>
      <c r="R24" s="8" t="str">
        <f>IF(本体!Z24&lt;&gt; "", "Zn-65", "")</f>
        <v>Zn-65</v>
      </c>
      <c r="S24" s="8" t="str">
        <f>IF(本体!AA24&lt;&gt; "", "Ga-67", "")</f>
        <v>Ga-67</v>
      </c>
      <c r="T24" s="8" t="str">
        <f>IF(本体!AB24&lt;&gt; "", "Ga-68", "")</f>
        <v/>
      </c>
      <c r="U24" s="8" t="str">
        <f>IF(本体!AC24&lt;&gt; "", "Ge-68", "")</f>
        <v/>
      </c>
      <c r="V24" s="8" t="str">
        <f>IF(本体!AD24&lt;&gt; "", "Y-88", "")</f>
        <v/>
      </c>
      <c r="W24" s="8" t="str">
        <f>IF(本体!AE24&lt;&gt; "", "Zr-89", "")</f>
        <v/>
      </c>
      <c r="X24" s="8" t="str">
        <f>IF(本体!AF24&lt;&gt; "", "Y-90", "")</f>
        <v/>
      </c>
      <c r="Y24" s="8" t="str">
        <f>IF(本体!AG24&lt;&gt; "", "Tc-99m", "")</f>
        <v/>
      </c>
      <c r="Z24" s="8" t="str">
        <f>IF(本体!AH24&lt;&gt; "", "In-111", "")</f>
        <v/>
      </c>
      <c r="AA24" s="8" t="str">
        <f>IF(本体!AI24&lt;&gt; "", "I-123", "")</f>
        <v/>
      </c>
      <c r="AB24" s="8" t="str">
        <f>IF(本体!AJ24&lt;&gt; "", "I-124", "")</f>
        <v/>
      </c>
      <c r="AC24" s="8" t="str">
        <f>IF(本体!AK24&lt;&gt; "", "I-125", "")</f>
        <v>I-125</v>
      </c>
      <c r="AD24" s="8" t="str">
        <f>IF(本体!AL24&lt;&gt; "", "I-131", "")</f>
        <v>I-131</v>
      </c>
      <c r="AE24" s="8" t="str">
        <f>IF(本体!AM24&lt;&gt; "", "Ba-135m", "")</f>
        <v/>
      </c>
      <c r="AF24" s="8" t="str">
        <f>IF(本体!AN24&lt;&gt; "", "Cs-137", "")</f>
        <v>Cs-137</v>
      </c>
      <c r="AG24" s="8" t="str">
        <f>IF(本体!AO24&lt;&gt; "", "Lu-177", "")</f>
        <v/>
      </c>
      <c r="AH24" s="8" t="str">
        <f>IF(本体!AP24&lt;&gt; "", "Re-188", "")</f>
        <v/>
      </c>
      <c r="AI24" s="8" t="str">
        <f>IF(本体!AQ24&lt;&gt; "", "Ir-192", "")</f>
        <v/>
      </c>
      <c r="AJ24" s="8" t="str">
        <f>IF(本体!AR24&lt;&gt; "", "Tl-201", "")</f>
        <v/>
      </c>
      <c r="AK24" s="8" t="str">
        <f>IF(本体!AS24&lt;&gt; "", "Pb-210", "")</f>
        <v/>
      </c>
      <c r="AL24" s="8" t="str">
        <f>IF(本体!AT24&lt;&gt; "", "At-211", "")</f>
        <v/>
      </c>
      <c r="AM24" s="8" t="str">
        <f>IF(本体!AU24&lt;&gt; "", "Pb-212", "")</f>
        <v/>
      </c>
      <c r="AN24" s="8" t="str">
        <f>IF(本体!AV24&lt;&gt; "", "Ra-223", "")</f>
        <v/>
      </c>
      <c r="AO24" s="8" t="str">
        <f>IF(本体!AW24&lt;&gt; "", "Ra-224", "")</f>
        <v/>
      </c>
      <c r="AP24" s="8" t="str">
        <f>IF(本体!AX24&lt;&gt; "", "Ac-225", "")</f>
        <v/>
      </c>
      <c r="AQ24" s="8" t="str">
        <f t="shared" si="0"/>
        <v>H-3、C-14、Na-22、P-32、P-33、S-35、Ca-45、Cr-51、Fe-59、Zn-65、Ga-67、I-125、I-131、Cs-137</v>
      </c>
    </row>
    <row r="25" spans="1:43">
      <c r="A25" s="8" t="str">
        <f>本体!C25</f>
        <v>東京大学</v>
      </c>
      <c r="B25" s="8" t="str">
        <f>IF(本体!J25&lt;&gt; "", "H-3", "")</f>
        <v>H-3</v>
      </c>
      <c r="C25" s="8" t="str">
        <f>IF(本体!K25&lt;&gt; "", "C-11", "")</f>
        <v/>
      </c>
      <c r="D25" s="8" t="str">
        <f>IF(本体!L25&lt;&gt; "", "C-14", "")</f>
        <v>C-14</v>
      </c>
      <c r="E25" s="8" t="str">
        <f>IF(本体!M25&lt;&gt; "", "N-13", "")</f>
        <v/>
      </c>
      <c r="F25" s="8" t="str">
        <f>IF(本体!N25&lt;&gt; "", "F-18", "")</f>
        <v/>
      </c>
      <c r="G25" s="8" t="str">
        <f>IF(本体!O25&lt;&gt; "", "Na-22", "")</f>
        <v>Na-22</v>
      </c>
      <c r="H25" s="8" t="str">
        <f>IF(本体!P25&lt;&gt; "", "P-32", "")</f>
        <v>P-32</v>
      </c>
      <c r="I25" s="8" t="str">
        <f>IF(本体!Q25&lt;&gt; "", "P-33", "")</f>
        <v>P-33</v>
      </c>
      <c r="J25" s="8" t="str">
        <f>IF(本体!R25&lt;&gt; "", "S-35", "")</f>
        <v>S-35</v>
      </c>
      <c r="K25" s="8" t="str">
        <f>IF(本体!S25&lt;&gt; "", "Cl-36", "")</f>
        <v>Cl-36</v>
      </c>
      <c r="L25" s="8" t="str">
        <f>IF(本体!T25&lt;&gt; "", "Ca-45", "")</f>
        <v>Ca-45</v>
      </c>
      <c r="M25" s="8" t="str">
        <f>IF(本体!U25&lt;&gt; "", "Cr-51", "")</f>
        <v>Cr-51</v>
      </c>
      <c r="N25" s="8" t="str">
        <f>IF(本体!V25&lt;&gt; "", "Fe-59", "")</f>
        <v>Fe-59</v>
      </c>
      <c r="O25" s="8" t="str">
        <f>IF(本体!W25&lt;&gt; "", "Co-57", "")</f>
        <v>Co-57</v>
      </c>
      <c r="P25" s="8" t="str">
        <f>IF(本体!X25&lt;&gt; "", "Co-60", "")</f>
        <v>Co-60</v>
      </c>
      <c r="Q25" s="8" t="str">
        <f>IF(本体!Y25&lt;&gt; "", "Cu-64", "")</f>
        <v>Cu-64</v>
      </c>
      <c r="R25" s="8" t="str">
        <f>IF(本体!Z25&lt;&gt; "", "Zn-65", "")</f>
        <v>Zn-65</v>
      </c>
      <c r="S25" s="8" t="str">
        <f>IF(本体!AA25&lt;&gt; "", "Ga-67", "")</f>
        <v/>
      </c>
      <c r="T25" s="8" t="str">
        <f>IF(本体!AB25&lt;&gt; "", "Ga-68", "")</f>
        <v/>
      </c>
      <c r="U25" s="8" t="str">
        <f>IF(本体!AC25&lt;&gt; "", "Ge-68", "")</f>
        <v/>
      </c>
      <c r="V25" s="8" t="str">
        <f>IF(本体!AD25&lt;&gt; "", "Y-88", "")</f>
        <v/>
      </c>
      <c r="W25" s="8" t="str">
        <f>IF(本体!AE25&lt;&gt; "", "Zr-89", "")</f>
        <v/>
      </c>
      <c r="X25" s="8" t="str">
        <f>IF(本体!AF25&lt;&gt; "", "Y-90", "")</f>
        <v>Y-90</v>
      </c>
      <c r="Y25" s="8" t="str">
        <f>IF(本体!AG25&lt;&gt; "", "Tc-99m", "")</f>
        <v/>
      </c>
      <c r="Z25" s="8" t="str">
        <f>IF(本体!AH25&lt;&gt; "", "In-111", "")</f>
        <v/>
      </c>
      <c r="AA25" s="8" t="str">
        <f>IF(本体!AI25&lt;&gt; "", "I-123", "")</f>
        <v/>
      </c>
      <c r="AB25" s="8" t="str">
        <f>IF(本体!AJ25&lt;&gt; "", "I-124", "")</f>
        <v/>
      </c>
      <c r="AC25" s="8" t="str">
        <f>IF(本体!AK25&lt;&gt; "", "I-125", "")</f>
        <v>I-125</v>
      </c>
      <c r="AD25" s="8" t="str">
        <f>IF(本体!AL25&lt;&gt; "", "I-131", "")</f>
        <v>I-131</v>
      </c>
      <c r="AE25" s="8" t="str">
        <f>IF(本体!AM25&lt;&gt; "", "Ba-135m", "")</f>
        <v/>
      </c>
      <c r="AF25" s="8" t="str">
        <f>IF(本体!AN25&lt;&gt; "", "Cs-137", "")</f>
        <v>Cs-137</v>
      </c>
      <c r="AG25" s="8" t="str">
        <f>IF(本体!AO25&lt;&gt; "", "Lu-177", "")</f>
        <v/>
      </c>
      <c r="AH25" s="8" t="str">
        <f>IF(本体!AP25&lt;&gt; "", "Re-188", "")</f>
        <v/>
      </c>
      <c r="AI25" s="8" t="str">
        <f>IF(本体!AQ25&lt;&gt; "", "Ir-192", "")</f>
        <v/>
      </c>
      <c r="AJ25" s="8" t="str">
        <f>IF(本体!AR25&lt;&gt; "", "Tl-201", "")</f>
        <v/>
      </c>
      <c r="AK25" s="8" t="str">
        <f>IF(本体!AS25&lt;&gt; "", "Pb-210", "")</f>
        <v>Pb-210</v>
      </c>
      <c r="AL25" s="8" t="str">
        <f>IF(本体!AT25&lt;&gt; "", "At-211", "")</f>
        <v/>
      </c>
      <c r="AM25" s="8" t="str">
        <f>IF(本体!AU25&lt;&gt; "", "Pb-212", "")</f>
        <v/>
      </c>
      <c r="AN25" s="8" t="str">
        <f>IF(本体!AV25&lt;&gt; "", "Ra-223", "")</f>
        <v/>
      </c>
      <c r="AO25" s="8" t="str">
        <f>IF(本体!AW25&lt;&gt; "", "Ra-224", "")</f>
        <v/>
      </c>
      <c r="AP25" s="8" t="str">
        <f>IF(本体!AX25&lt;&gt; "", "Ac-225", "")</f>
        <v/>
      </c>
      <c r="AQ25" s="8" t="str">
        <f t="shared" si="0"/>
        <v>H-3、C-14、Na-22、P-32、P-33、S-35、Cl-36、Ca-45、Cr-51、Fe-59、Co-57、Co-60、Cu-64、Zn-65、Y-90、I-125、I-131、Cs-137、Pb-210</v>
      </c>
    </row>
    <row r="26" spans="1:43">
      <c r="A26" s="8" t="str">
        <f>本体!C26</f>
        <v>東邦大学</v>
      </c>
      <c r="B26" s="8" t="str">
        <f>IF(本体!J26&lt;&gt; "", "H-3", "")</f>
        <v>H-3</v>
      </c>
      <c r="C26" s="8" t="str">
        <f>IF(本体!K26&lt;&gt; "", "C-11", "")</f>
        <v/>
      </c>
      <c r="D26" s="8" t="str">
        <f>IF(本体!L26&lt;&gt; "", "C-14", "")</f>
        <v>C-14</v>
      </c>
      <c r="E26" s="8" t="str">
        <f>IF(本体!M26&lt;&gt; "", "N-13", "")</f>
        <v/>
      </c>
      <c r="F26" s="8" t="str">
        <f>IF(本体!N26&lt;&gt; "", "F-18", "")</f>
        <v/>
      </c>
      <c r="G26" s="8" t="str">
        <f>IF(本体!O26&lt;&gt; "", "Na-22", "")</f>
        <v>Na-22</v>
      </c>
      <c r="H26" s="8" t="str">
        <f>IF(本体!P26&lt;&gt; "", "P-32", "")</f>
        <v>P-32</v>
      </c>
      <c r="I26" s="8" t="str">
        <f>IF(本体!Q26&lt;&gt; "", "P-33", "")</f>
        <v>P-33</v>
      </c>
      <c r="J26" s="8" t="str">
        <f>IF(本体!R26&lt;&gt; "", "S-35", "")</f>
        <v>S-35</v>
      </c>
      <c r="K26" s="8" t="str">
        <f>IF(本体!S26&lt;&gt; "", "Cl-36", "")</f>
        <v/>
      </c>
      <c r="L26" s="8" t="str">
        <f>IF(本体!T26&lt;&gt; "", "Ca-45", "")</f>
        <v>Ca-45</v>
      </c>
      <c r="M26" s="8" t="str">
        <f>IF(本体!U26&lt;&gt; "", "Cr-51", "")</f>
        <v>Cr-51</v>
      </c>
      <c r="N26" s="8" t="str">
        <f>IF(本体!V26&lt;&gt; "", "Fe-59", "")</f>
        <v/>
      </c>
      <c r="O26" s="8" t="str">
        <f>IF(本体!W26&lt;&gt; "", "Co-57", "")</f>
        <v>Co-57</v>
      </c>
      <c r="P26" s="8" t="str">
        <f>IF(本体!X26&lt;&gt; "", "Co-60", "")</f>
        <v/>
      </c>
      <c r="Q26" s="8" t="str">
        <f>IF(本体!Y26&lt;&gt; "", "Cu-64", "")</f>
        <v/>
      </c>
      <c r="R26" s="8" t="str">
        <f>IF(本体!Z26&lt;&gt; "", "Zn-65", "")</f>
        <v/>
      </c>
      <c r="S26" s="8" t="str">
        <f>IF(本体!AA26&lt;&gt; "", "Ga-67", "")</f>
        <v/>
      </c>
      <c r="T26" s="8" t="str">
        <f>IF(本体!AB26&lt;&gt; "", "Ga-68", "")</f>
        <v/>
      </c>
      <c r="U26" s="8" t="str">
        <f>IF(本体!AC26&lt;&gt; "", "Ge-68", "")</f>
        <v/>
      </c>
      <c r="V26" s="8" t="str">
        <f>IF(本体!AD26&lt;&gt; "", "Y-88", "")</f>
        <v/>
      </c>
      <c r="W26" s="8" t="str">
        <f>IF(本体!AE26&lt;&gt; "", "Zr-89", "")</f>
        <v/>
      </c>
      <c r="X26" s="8" t="str">
        <f>IF(本体!AF26&lt;&gt; "", "Y-90", "")</f>
        <v>Y-90</v>
      </c>
      <c r="Y26" s="8" t="str">
        <f>IF(本体!AG26&lt;&gt; "", "Tc-99m", "")</f>
        <v/>
      </c>
      <c r="Z26" s="8" t="str">
        <f>IF(本体!AH26&lt;&gt; "", "In-111", "")</f>
        <v/>
      </c>
      <c r="AA26" s="8" t="str">
        <f>IF(本体!AI26&lt;&gt; "", "I-123", "")</f>
        <v/>
      </c>
      <c r="AB26" s="8" t="str">
        <f>IF(本体!AJ26&lt;&gt; "", "I-124", "")</f>
        <v/>
      </c>
      <c r="AC26" s="8" t="str">
        <f>IF(本体!AK26&lt;&gt; "", "I-125", "")</f>
        <v>I-125</v>
      </c>
      <c r="AD26" s="8" t="str">
        <f>IF(本体!AL26&lt;&gt; "", "I-131", "")</f>
        <v>I-131</v>
      </c>
      <c r="AE26" s="8" t="str">
        <f>IF(本体!AM26&lt;&gt; "", "Ba-135m", "")</f>
        <v/>
      </c>
      <c r="AF26" s="8" t="str">
        <f>IF(本体!AN26&lt;&gt; "", "Cs-137", "")</f>
        <v>Cs-137</v>
      </c>
      <c r="AG26" s="8" t="str">
        <f>IF(本体!AO26&lt;&gt; "", "Lu-177", "")</f>
        <v/>
      </c>
      <c r="AH26" s="8" t="str">
        <f>IF(本体!AP26&lt;&gt; "", "Re-188", "")</f>
        <v/>
      </c>
      <c r="AI26" s="8" t="str">
        <f>IF(本体!AQ26&lt;&gt; "", "Ir-192", "")</f>
        <v/>
      </c>
      <c r="AJ26" s="8" t="str">
        <f>IF(本体!AR26&lt;&gt; "", "Tl-201", "")</f>
        <v/>
      </c>
      <c r="AK26" s="8" t="str">
        <f>IF(本体!AS26&lt;&gt; "", "Pb-210", "")</f>
        <v/>
      </c>
      <c r="AL26" s="8" t="str">
        <f>IF(本体!AT26&lt;&gt; "", "At-211", "")</f>
        <v/>
      </c>
      <c r="AM26" s="8" t="str">
        <f>IF(本体!AU26&lt;&gt; "", "Pb-212", "")</f>
        <v/>
      </c>
      <c r="AN26" s="8" t="str">
        <f>IF(本体!AV26&lt;&gt; "", "Ra-223", "")</f>
        <v/>
      </c>
      <c r="AO26" s="8" t="str">
        <f>IF(本体!AW26&lt;&gt; "", "Ra-224", "")</f>
        <v/>
      </c>
      <c r="AP26" s="8" t="str">
        <f>IF(本体!AX26&lt;&gt; "", "Ac-225", "")</f>
        <v/>
      </c>
      <c r="AQ26" s="8" t="str">
        <f t="shared" si="0"/>
        <v>H-3、C-14、Na-22、P-32、P-33、S-35、Ca-45、Cr-51、Co-57、Y-90、I-125、I-131、Cs-137</v>
      </c>
    </row>
    <row r="27" spans="1:43">
      <c r="A27" s="8" t="str">
        <f>本体!C27</f>
        <v>筑波大学</v>
      </c>
      <c r="B27" s="8" t="str">
        <f>IF(本体!J27&lt;&gt; "", "H-3", "")</f>
        <v>H-3</v>
      </c>
      <c r="C27" s="8" t="str">
        <f>IF(本体!K27&lt;&gt; "", "C-11", "")</f>
        <v/>
      </c>
      <c r="D27" s="8" t="str">
        <f>IF(本体!L27&lt;&gt; "", "C-14", "")</f>
        <v>C-14</v>
      </c>
      <c r="E27" s="8" t="str">
        <f>IF(本体!M27&lt;&gt; "", "N-13", "")</f>
        <v/>
      </c>
      <c r="F27" s="8" t="str">
        <f>IF(本体!N27&lt;&gt; "", "F-18", "")</f>
        <v/>
      </c>
      <c r="G27" s="8" t="str">
        <f>IF(本体!O27&lt;&gt; "", "Na-22", "")</f>
        <v>Na-22</v>
      </c>
      <c r="H27" s="8" t="str">
        <f>IF(本体!P27&lt;&gt; "", "P-32", "")</f>
        <v>P-32</v>
      </c>
      <c r="I27" s="8" t="str">
        <f>IF(本体!Q27&lt;&gt; "", "P-33", "")</f>
        <v>P-33</v>
      </c>
      <c r="J27" s="8" t="str">
        <f>IF(本体!R27&lt;&gt; "", "S-35", "")</f>
        <v>S-35</v>
      </c>
      <c r="K27" s="8" t="str">
        <f>IF(本体!S27&lt;&gt; "", "Cl-36", "")</f>
        <v>Cl-36</v>
      </c>
      <c r="L27" s="8" t="str">
        <f>IF(本体!T27&lt;&gt; "", "Ca-45", "")</f>
        <v>Ca-45</v>
      </c>
      <c r="M27" s="8" t="str">
        <f>IF(本体!U27&lt;&gt; "", "Cr-51", "")</f>
        <v>Cr-51</v>
      </c>
      <c r="N27" s="8" t="str">
        <f>IF(本体!V27&lt;&gt; "", "Fe-59", "")</f>
        <v>Fe-59</v>
      </c>
      <c r="O27" s="8" t="str">
        <f>IF(本体!W27&lt;&gt; "", "Co-57", "")</f>
        <v>Co-57</v>
      </c>
      <c r="P27" s="8" t="str">
        <f>IF(本体!X27&lt;&gt; "", "Co-60", "")</f>
        <v>Co-60</v>
      </c>
      <c r="Q27" s="8" t="str">
        <f>IF(本体!Y27&lt;&gt; "", "Cu-64", "")</f>
        <v/>
      </c>
      <c r="R27" s="8" t="str">
        <f>IF(本体!Z27&lt;&gt; "", "Zn-65", "")</f>
        <v>Zn-65</v>
      </c>
      <c r="S27" s="8" t="str">
        <f>IF(本体!AA27&lt;&gt; "", "Ga-67", "")</f>
        <v>Ga-67</v>
      </c>
      <c r="T27" s="8" t="str">
        <f>IF(本体!AB27&lt;&gt; "", "Ga-68", "")</f>
        <v/>
      </c>
      <c r="U27" s="8" t="str">
        <f>IF(本体!AC27&lt;&gt; "", "Ge-68", "")</f>
        <v/>
      </c>
      <c r="V27" s="8" t="str">
        <f>IF(本体!AD27&lt;&gt; "", "Y-88", "")</f>
        <v>Y-88</v>
      </c>
      <c r="W27" s="8" t="str">
        <f>IF(本体!AE27&lt;&gt; "", "Zr-89", "")</f>
        <v>Zr-89</v>
      </c>
      <c r="X27" s="8" t="str">
        <f>IF(本体!AF27&lt;&gt; "", "Y-90", "")</f>
        <v>Y-90</v>
      </c>
      <c r="Y27" s="8" t="str">
        <f>IF(本体!AG27&lt;&gt; "", "Tc-99m", "")</f>
        <v>Tc-99m</v>
      </c>
      <c r="Z27" s="8" t="str">
        <f>IF(本体!AH27&lt;&gt; "", "In-111", "")</f>
        <v>In-111</v>
      </c>
      <c r="AA27" s="8" t="str">
        <f>IF(本体!AI27&lt;&gt; "", "I-123", "")</f>
        <v/>
      </c>
      <c r="AB27" s="8" t="str">
        <f>IF(本体!AJ27&lt;&gt; "", "I-124", "")</f>
        <v/>
      </c>
      <c r="AC27" s="8" t="str">
        <f>IF(本体!AK27&lt;&gt; "", "I-125", "")</f>
        <v>I-125</v>
      </c>
      <c r="AD27" s="8" t="str">
        <f>IF(本体!AL27&lt;&gt; "", "I-131", "")</f>
        <v>I-131</v>
      </c>
      <c r="AE27" s="8" t="str">
        <f>IF(本体!AM27&lt;&gt; "", "Ba-135m", "")</f>
        <v/>
      </c>
      <c r="AF27" s="8" t="str">
        <f>IF(本体!AN27&lt;&gt; "", "Cs-137", "")</f>
        <v>Cs-137</v>
      </c>
      <c r="AG27" s="8" t="str">
        <f>IF(本体!AO27&lt;&gt; "", "Lu-177", "")</f>
        <v/>
      </c>
      <c r="AH27" s="8" t="str">
        <f>IF(本体!AP27&lt;&gt; "", "Re-188", "")</f>
        <v/>
      </c>
      <c r="AI27" s="8" t="str">
        <f>IF(本体!AQ27&lt;&gt; "", "Ir-192", "")</f>
        <v/>
      </c>
      <c r="AJ27" s="8" t="str">
        <f>IF(本体!AR27&lt;&gt; "", "Tl-201", "")</f>
        <v/>
      </c>
      <c r="AK27" s="8" t="str">
        <f>IF(本体!AS27&lt;&gt; "", "Pb-210", "")</f>
        <v/>
      </c>
      <c r="AL27" s="8" t="str">
        <f>IF(本体!AT27&lt;&gt; "", "At-211", "")</f>
        <v/>
      </c>
      <c r="AM27" s="8" t="str">
        <f>IF(本体!AU27&lt;&gt; "", "Pb-212", "")</f>
        <v/>
      </c>
      <c r="AN27" s="8" t="str">
        <f>IF(本体!AV27&lt;&gt; "", "Ra-223", "")</f>
        <v/>
      </c>
      <c r="AO27" s="8" t="str">
        <f>IF(本体!AW27&lt;&gt; "", "Ra-224", "")</f>
        <v/>
      </c>
      <c r="AP27" s="8" t="str">
        <f>IF(本体!AX27&lt;&gt; "", "Ac-225", "")</f>
        <v/>
      </c>
      <c r="AQ27" s="8" t="str">
        <f t="shared" si="0"/>
        <v>H-3、C-14、Na-22、P-32、P-33、S-35、Cl-36、Ca-45、Cr-51、Fe-59、Co-57、Co-60、Zn-65、Ga-67、Y-88、Zr-89、Y-90、Tc-99m、In-111、I-125、I-131、Cs-137</v>
      </c>
    </row>
    <row r="28" spans="1:43">
      <c r="A28" s="8" t="str">
        <f>本体!C28</f>
        <v>神戸大学</v>
      </c>
      <c r="B28" s="8" t="str">
        <f>IF(本体!J28&lt;&gt; "", "H-3", "")</f>
        <v>H-3</v>
      </c>
      <c r="C28" s="8" t="str">
        <f>IF(本体!K28&lt;&gt; "", "C-11", "")</f>
        <v/>
      </c>
      <c r="D28" s="8" t="str">
        <f>IF(本体!L28&lt;&gt; "", "C-14", "")</f>
        <v>C-14</v>
      </c>
      <c r="E28" s="8" t="str">
        <f>IF(本体!M28&lt;&gt; "", "N-13", "")</f>
        <v/>
      </c>
      <c r="F28" s="8" t="str">
        <f>IF(本体!N28&lt;&gt; "", "F-18", "")</f>
        <v/>
      </c>
      <c r="G28" s="8" t="str">
        <f>IF(本体!O28&lt;&gt; "", "Na-22", "")</f>
        <v>Na-22</v>
      </c>
      <c r="H28" s="8" t="str">
        <f>IF(本体!P28&lt;&gt; "", "P-32", "")</f>
        <v>P-32</v>
      </c>
      <c r="I28" s="8" t="str">
        <f>IF(本体!Q28&lt;&gt; "", "P-33", "")</f>
        <v>P-33</v>
      </c>
      <c r="J28" s="8" t="str">
        <f>IF(本体!R28&lt;&gt; "", "S-35", "")</f>
        <v>S-35</v>
      </c>
      <c r="K28" s="8" t="str">
        <f>IF(本体!S28&lt;&gt; "", "Cl-36", "")</f>
        <v>Cl-36</v>
      </c>
      <c r="L28" s="8" t="str">
        <f>IF(本体!T28&lt;&gt; "", "Ca-45", "")</f>
        <v>Ca-45</v>
      </c>
      <c r="M28" s="8" t="str">
        <f>IF(本体!U28&lt;&gt; "", "Cr-51", "")</f>
        <v>Cr-51</v>
      </c>
      <c r="N28" s="8" t="str">
        <f>IF(本体!V28&lt;&gt; "", "Fe-59", "")</f>
        <v>Fe-59</v>
      </c>
      <c r="O28" s="8" t="str">
        <f>IF(本体!W28&lt;&gt; "", "Co-57", "")</f>
        <v/>
      </c>
      <c r="P28" s="8" t="str">
        <f>IF(本体!X28&lt;&gt; "", "Co-60", "")</f>
        <v/>
      </c>
      <c r="Q28" s="8" t="str">
        <f>IF(本体!Y28&lt;&gt; "", "Cu-64", "")</f>
        <v/>
      </c>
      <c r="R28" s="8" t="str">
        <f>IF(本体!Z28&lt;&gt; "", "Zn-65", "")</f>
        <v>Zn-65</v>
      </c>
      <c r="S28" s="8" t="str">
        <f>IF(本体!AA28&lt;&gt; "", "Ga-67", "")</f>
        <v/>
      </c>
      <c r="T28" s="8" t="str">
        <f>IF(本体!AB28&lt;&gt; "", "Ga-68", "")</f>
        <v/>
      </c>
      <c r="U28" s="8" t="str">
        <f>IF(本体!AC28&lt;&gt; "", "Ge-68", "")</f>
        <v/>
      </c>
      <c r="V28" s="8" t="str">
        <f>IF(本体!AD28&lt;&gt; "", "Y-88", "")</f>
        <v/>
      </c>
      <c r="W28" s="8" t="str">
        <f>IF(本体!AE28&lt;&gt; "", "Zr-89", "")</f>
        <v/>
      </c>
      <c r="X28" s="8" t="str">
        <f>IF(本体!AF28&lt;&gt; "", "Y-90", "")</f>
        <v/>
      </c>
      <c r="Y28" s="8" t="str">
        <f>IF(本体!AG28&lt;&gt; "", "Tc-99m", "")</f>
        <v/>
      </c>
      <c r="Z28" s="8" t="str">
        <f>IF(本体!AH28&lt;&gt; "", "In-111", "")</f>
        <v/>
      </c>
      <c r="AA28" s="8" t="str">
        <f>IF(本体!AI28&lt;&gt; "", "I-123", "")</f>
        <v/>
      </c>
      <c r="AB28" s="8" t="str">
        <f>IF(本体!AJ28&lt;&gt; "", "I-124", "")</f>
        <v/>
      </c>
      <c r="AC28" s="8" t="str">
        <f>IF(本体!AK28&lt;&gt; "", "I-125", "")</f>
        <v>I-125</v>
      </c>
      <c r="AD28" s="8" t="str">
        <f>IF(本体!AL28&lt;&gt; "", "I-131", "")</f>
        <v/>
      </c>
      <c r="AE28" s="8" t="str">
        <f>IF(本体!AM28&lt;&gt; "", "Ba-135m", "")</f>
        <v/>
      </c>
      <c r="AF28" s="8" t="str">
        <f>IF(本体!AN28&lt;&gt; "", "Cs-137", "")</f>
        <v>Cs-137</v>
      </c>
      <c r="AG28" s="8" t="str">
        <f>IF(本体!AO28&lt;&gt; "", "Lu-177", "")</f>
        <v/>
      </c>
      <c r="AH28" s="8" t="str">
        <f>IF(本体!AP28&lt;&gt; "", "Re-188", "")</f>
        <v/>
      </c>
      <c r="AI28" s="8" t="str">
        <f>IF(本体!AQ28&lt;&gt; "", "Ir-192", "")</f>
        <v/>
      </c>
      <c r="AJ28" s="8" t="str">
        <f>IF(本体!AR28&lt;&gt; "", "Tl-201", "")</f>
        <v/>
      </c>
      <c r="AK28" s="8" t="str">
        <f>IF(本体!AS28&lt;&gt; "", "Pb-210", "")</f>
        <v/>
      </c>
      <c r="AL28" s="8" t="str">
        <f>IF(本体!AT28&lt;&gt; "", "At-211", "")</f>
        <v/>
      </c>
      <c r="AM28" s="8" t="str">
        <f>IF(本体!AU28&lt;&gt; "", "Pb-212", "")</f>
        <v/>
      </c>
      <c r="AN28" s="8" t="str">
        <f>IF(本体!AV28&lt;&gt; "", "Ra-223", "")</f>
        <v/>
      </c>
      <c r="AO28" s="8" t="str">
        <f>IF(本体!AW28&lt;&gt; "", "Ra-224", "")</f>
        <v/>
      </c>
      <c r="AP28" s="8" t="str">
        <f>IF(本体!AX28&lt;&gt; "", "Ac-225", "")</f>
        <v/>
      </c>
      <c r="AQ28" s="8" t="str">
        <f t="shared" si="0"/>
        <v>H-3、C-14、Na-22、P-32、P-33、S-35、Cl-36、Ca-45、Cr-51、Fe-59、Zn-65、I-125、Cs-137</v>
      </c>
    </row>
    <row r="29" spans="1:43">
      <c r="A29" s="8" t="str">
        <f>本体!C29</f>
        <v>山口大学</v>
      </c>
      <c r="B29" s="8" t="str">
        <f>IF(本体!J29&lt;&gt; "", "H-3", "")</f>
        <v>H-3</v>
      </c>
      <c r="C29" s="8" t="str">
        <f>IF(本体!K29&lt;&gt; "", "C-11", "")</f>
        <v/>
      </c>
      <c r="D29" s="8" t="str">
        <f>IF(本体!L29&lt;&gt; "", "C-14", "")</f>
        <v>C-14</v>
      </c>
      <c r="E29" s="8" t="str">
        <f>IF(本体!M29&lt;&gt; "", "N-13", "")</f>
        <v/>
      </c>
      <c r="F29" s="8" t="str">
        <f>IF(本体!N29&lt;&gt; "", "F-18", "")</f>
        <v/>
      </c>
      <c r="G29" s="8" t="str">
        <f>IF(本体!O29&lt;&gt; "", "Na-22", "")</f>
        <v>Na-22</v>
      </c>
      <c r="H29" s="8" t="str">
        <f>IF(本体!P29&lt;&gt; "", "P-32", "")</f>
        <v>P-32</v>
      </c>
      <c r="I29" s="8" t="str">
        <f>IF(本体!Q29&lt;&gt; "", "P-33", "")</f>
        <v>P-33</v>
      </c>
      <c r="J29" s="8" t="str">
        <f>IF(本体!R29&lt;&gt; "", "S-35", "")</f>
        <v>S-35</v>
      </c>
      <c r="K29" s="8" t="str">
        <f>IF(本体!S29&lt;&gt; "", "Cl-36", "")</f>
        <v/>
      </c>
      <c r="L29" s="8" t="str">
        <f>IF(本体!T29&lt;&gt; "", "Ca-45", "")</f>
        <v>Ca-45</v>
      </c>
      <c r="M29" s="8" t="str">
        <f>IF(本体!U29&lt;&gt; "", "Cr-51", "")</f>
        <v>Cr-51</v>
      </c>
      <c r="N29" s="8" t="str">
        <f>IF(本体!V29&lt;&gt; "", "Fe-59", "")</f>
        <v/>
      </c>
      <c r="O29" s="8" t="str">
        <f>IF(本体!W29&lt;&gt; "", "Co-57", "")</f>
        <v>Co-57</v>
      </c>
      <c r="P29" s="8" t="str">
        <f>IF(本体!X29&lt;&gt; "", "Co-60", "")</f>
        <v/>
      </c>
      <c r="Q29" s="8" t="str">
        <f>IF(本体!Y29&lt;&gt; "", "Cu-64", "")</f>
        <v/>
      </c>
      <c r="R29" s="8" t="str">
        <f>IF(本体!Z29&lt;&gt; "", "Zn-65", "")</f>
        <v/>
      </c>
      <c r="S29" s="8" t="str">
        <f>IF(本体!AA29&lt;&gt; "", "Ga-67", "")</f>
        <v/>
      </c>
      <c r="T29" s="8" t="str">
        <f>IF(本体!AB29&lt;&gt; "", "Ga-68", "")</f>
        <v/>
      </c>
      <c r="U29" s="8" t="str">
        <f>IF(本体!AC29&lt;&gt; "", "Ge-68", "")</f>
        <v/>
      </c>
      <c r="V29" s="8" t="str">
        <f>IF(本体!AD29&lt;&gt; "", "Y-88", "")</f>
        <v/>
      </c>
      <c r="W29" s="8" t="str">
        <f>IF(本体!AE29&lt;&gt; "", "Zr-89", "")</f>
        <v/>
      </c>
      <c r="X29" s="8" t="str">
        <f>IF(本体!AF29&lt;&gt; "", "Y-90", "")</f>
        <v/>
      </c>
      <c r="Y29" s="8" t="str">
        <f>IF(本体!AG29&lt;&gt; "", "Tc-99m", "")</f>
        <v/>
      </c>
      <c r="Z29" s="8" t="str">
        <f>IF(本体!AH29&lt;&gt; "", "In-111", "")</f>
        <v/>
      </c>
      <c r="AA29" s="8" t="str">
        <f>IF(本体!AI29&lt;&gt; "", "I-123", "")</f>
        <v>I-123</v>
      </c>
      <c r="AB29" s="8" t="str">
        <f>IF(本体!AJ29&lt;&gt; "", "I-124", "")</f>
        <v/>
      </c>
      <c r="AC29" s="8" t="str">
        <f>IF(本体!AK29&lt;&gt; "", "I-125", "")</f>
        <v>I-125</v>
      </c>
      <c r="AD29" s="8" t="str">
        <f>IF(本体!AL29&lt;&gt; "", "I-131", "")</f>
        <v/>
      </c>
      <c r="AE29" s="8" t="str">
        <f>IF(本体!AM29&lt;&gt; "", "Ba-135m", "")</f>
        <v/>
      </c>
      <c r="AF29" s="8" t="str">
        <f>IF(本体!AN29&lt;&gt; "", "Cs-137", "")</f>
        <v/>
      </c>
      <c r="AG29" s="8" t="str">
        <f>IF(本体!AO29&lt;&gt; "", "Lu-177", "")</f>
        <v/>
      </c>
      <c r="AH29" s="8" t="str">
        <f>IF(本体!AP29&lt;&gt; "", "Re-188", "")</f>
        <v/>
      </c>
      <c r="AI29" s="8" t="str">
        <f>IF(本体!AQ29&lt;&gt; "", "Ir-192", "")</f>
        <v/>
      </c>
      <c r="AJ29" s="8" t="str">
        <f>IF(本体!AR29&lt;&gt; "", "Tl-201", "")</f>
        <v/>
      </c>
      <c r="AK29" s="8" t="str">
        <f>IF(本体!AS29&lt;&gt; "", "Pb-210", "")</f>
        <v/>
      </c>
      <c r="AL29" s="8" t="str">
        <f>IF(本体!AT29&lt;&gt; "", "At-211", "")</f>
        <v/>
      </c>
      <c r="AM29" s="8" t="str">
        <f>IF(本体!AU29&lt;&gt; "", "Pb-212", "")</f>
        <v/>
      </c>
      <c r="AN29" s="8" t="str">
        <f>IF(本体!AV29&lt;&gt; "", "Ra-223", "")</f>
        <v/>
      </c>
      <c r="AO29" s="8" t="str">
        <f>IF(本体!AW29&lt;&gt; "", "Ra-224", "")</f>
        <v/>
      </c>
      <c r="AP29" s="8" t="str">
        <f>IF(本体!AX29&lt;&gt; "", "Ac-225", "")</f>
        <v/>
      </c>
      <c r="AQ29" s="8" t="str">
        <f t="shared" si="0"/>
        <v>H-3、C-14、Na-22、P-32、P-33、S-35、Ca-45、Cr-51、Co-57、I-123、I-125</v>
      </c>
    </row>
    <row r="30" spans="1:43">
      <c r="A30" s="8" t="str">
        <f>本体!C30</f>
        <v>千葉大学</v>
      </c>
      <c r="B30" s="8" t="str">
        <f>IF(本体!J30&lt;&gt; "", "H-3", "")</f>
        <v>H-3</v>
      </c>
      <c r="C30" s="8" t="str">
        <f>IF(本体!K30&lt;&gt; "", "C-11", "")</f>
        <v/>
      </c>
      <c r="D30" s="8" t="str">
        <f>IF(本体!L30&lt;&gt; "", "C-14", "")</f>
        <v>C-14</v>
      </c>
      <c r="E30" s="8" t="str">
        <f>IF(本体!M30&lt;&gt; "", "N-13", "")</f>
        <v/>
      </c>
      <c r="F30" s="8" t="str">
        <f>IF(本体!N30&lt;&gt; "", "F-18", "")</f>
        <v/>
      </c>
      <c r="G30" s="8" t="str">
        <f>IF(本体!O30&lt;&gt; "", "Na-22", "")</f>
        <v>Na-22</v>
      </c>
      <c r="H30" s="8" t="str">
        <f>IF(本体!P30&lt;&gt; "", "P-32", "")</f>
        <v>P-32</v>
      </c>
      <c r="I30" s="8" t="str">
        <f>IF(本体!Q30&lt;&gt; "", "P-33", "")</f>
        <v>P-33</v>
      </c>
      <c r="J30" s="8" t="str">
        <f>IF(本体!R30&lt;&gt; "", "S-35", "")</f>
        <v>S-35</v>
      </c>
      <c r="K30" s="8" t="str">
        <f>IF(本体!S30&lt;&gt; "", "Cl-36", "")</f>
        <v/>
      </c>
      <c r="L30" s="8" t="str">
        <f>IF(本体!T30&lt;&gt; "", "Ca-45", "")</f>
        <v>Ca-45</v>
      </c>
      <c r="M30" s="8" t="str">
        <f>IF(本体!U30&lt;&gt; "", "Cr-51", "")</f>
        <v/>
      </c>
      <c r="N30" s="8" t="str">
        <f>IF(本体!V30&lt;&gt; "", "Fe-59", "")</f>
        <v>Fe-59</v>
      </c>
      <c r="O30" s="8" t="str">
        <f>IF(本体!W30&lt;&gt; "", "Co-57", "")</f>
        <v>Co-57</v>
      </c>
      <c r="P30" s="8" t="str">
        <f>IF(本体!X30&lt;&gt; "", "Co-60", "")</f>
        <v>Co-60</v>
      </c>
      <c r="Q30" s="8" t="str">
        <f>IF(本体!Y30&lt;&gt; "", "Cu-64", "")</f>
        <v>Cu-64</v>
      </c>
      <c r="R30" s="8" t="str">
        <f>IF(本体!Z30&lt;&gt; "", "Zn-65", "")</f>
        <v>Zn-65</v>
      </c>
      <c r="S30" s="8" t="str">
        <f>IF(本体!AA30&lt;&gt; "", "Ga-67", "")</f>
        <v>Ga-67</v>
      </c>
      <c r="T30" s="8" t="str">
        <f>IF(本体!AB30&lt;&gt; "", "Ga-68", "")</f>
        <v>Ga-68</v>
      </c>
      <c r="U30" s="8" t="str">
        <f>IF(本体!AC30&lt;&gt; "", "Ge-68", "")</f>
        <v>Ge-68</v>
      </c>
      <c r="V30" s="8" t="str">
        <f>IF(本体!AD30&lt;&gt; "", "Y-88", "")</f>
        <v/>
      </c>
      <c r="W30" s="8" t="str">
        <f>IF(本体!AE30&lt;&gt; "", "Zr-89", "")</f>
        <v>Zr-89</v>
      </c>
      <c r="X30" s="8" t="str">
        <f>IF(本体!AF30&lt;&gt; "", "Y-90", "")</f>
        <v>Y-90</v>
      </c>
      <c r="Y30" s="8" t="str">
        <f>IF(本体!AG30&lt;&gt; "", "Tc-99m", "")</f>
        <v>Tc-99m</v>
      </c>
      <c r="Z30" s="8" t="str">
        <f>IF(本体!AH30&lt;&gt; "", "In-111", "")</f>
        <v>In-111</v>
      </c>
      <c r="AA30" s="8" t="str">
        <f>IF(本体!AI30&lt;&gt; "", "I-123", "")</f>
        <v>I-123</v>
      </c>
      <c r="AB30" s="8" t="str">
        <f>IF(本体!AJ30&lt;&gt; "", "I-124", "")</f>
        <v/>
      </c>
      <c r="AC30" s="8" t="str">
        <f>IF(本体!AK30&lt;&gt; "", "I-125", "")</f>
        <v>I-125</v>
      </c>
      <c r="AD30" s="8" t="str">
        <f>IF(本体!AL30&lt;&gt; "", "I-131", "")</f>
        <v>I-131</v>
      </c>
      <c r="AE30" s="8" t="str">
        <f>IF(本体!AM30&lt;&gt; "", "Ba-135m", "")</f>
        <v/>
      </c>
      <c r="AF30" s="8" t="str">
        <f>IF(本体!AN30&lt;&gt; "", "Cs-137", "")</f>
        <v>Cs-137</v>
      </c>
      <c r="AG30" s="8" t="str">
        <f>IF(本体!AO30&lt;&gt; "", "Lu-177", "")</f>
        <v>Lu-177</v>
      </c>
      <c r="AH30" s="8" t="str">
        <f>IF(本体!AP30&lt;&gt; "", "Re-188", "")</f>
        <v>Re-188</v>
      </c>
      <c r="AI30" s="8" t="str">
        <f>IF(本体!AQ30&lt;&gt; "", "Ir-192", "")</f>
        <v/>
      </c>
      <c r="AJ30" s="8" t="str">
        <f>IF(本体!AR30&lt;&gt; "", "Tl-201", "")</f>
        <v>Tl-201</v>
      </c>
      <c r="AK30" s="8" t="str">
        <f>IF(本体!AS30&lt;&gt; "", "Pb-210", "")</f>
        <v/>
      </c>
      <c r="AL30" s="8" t="str">
        <f>IF(本体!AT30&lt;&gt; "", "At-211", "")</f>
        <v>At-211</v>
      </c>
      <c r="AM30" s="8" t="str">
        <f>IF(本体!AU30&lt;&gt; "", "Pb-212", "")</f>
        <v/>
      </c>
      <c r="AN30" s="8" t="str">
        <f>IF(本体!AV30&lt;&gt; "", "Ra-223", "")</f>
        <v/>
      </c>
      <c r="AO30" s="8" t="str">
        <f>IF(本体!AW30&lt;&gt; "", "Ra-224", "")</f>
        <v/>
      </c>
      <c r="AP30" s="8" t="str">
        <f>IF(本体!AX30&lt;&gt; "", "Ac-225", "")</f>
        <v/>
      </c>
      <c r="AQ30" s="8" t="str">
        <f t="shared" si="0"/>
        <v>H-3、C-14、Na-22、P-32、P-33、S-35、Ca-45、Fe-59、Co-57、Co-60、Cu-64、Zn-65、Ga-67、Ga-68、Ge-68、Zr-89、Y-90、Tc-99m、In-111、I-123、I-125、I-131、Cs-137、Lu-177、Re-188、Tl-201、At-211</v>
      </c>
    </row>
    <row r="31" spans="1:43">
      <c r="A31" s="8" t="str">
        <f>本体!C31</f>
        <v>愛媛大学</v>
      </c>
      <c r="B31" s="8" t="str">
        <f>IF(本体!J31&lt;&gt; "", "H-3", "")</f>
        <v>H-3</v>
      </c>
      <c r="C31" s="8" t="str">
        <f>IF(本体!K31&lt;&gt; "", "C-11", "")</f>
        <v/>
      </c>
      <c r="D31" s="8" t="str">
        <f>IF(本体!L31&lt;&gt; "", "C-14", "")</f>
        <v>C-14</v>
      </c>
      <c r="E31" s="8" t="str">
        <f>IF(本体!M31&lt;&gt; "", "N-13", "")</f>
        <v/>
      </c>
      <c r="F31" s="8" t="str">
        <f>IF(本体!N31&lt;&gt; "", "F-18", "")</f>
        <v/>
      </c>
      <c r="G31" s="8" t="str">
        <f>IF(本体!O31&lt;&gt; "", "Na-22", "")</f>
        <v>Na-22</v>
      </c>
      <c r="H31" s="8" t="str">
        <f>IF(本体!P31&lt;&gt; "", "P-32", "")</f>
        <v>P-32</v>
      </c>
      <c r="I31" s="8" t="str">
        <f>IF(本体!Q31&lt;&gt; "", "P-33", "")</f>
        <v>P-33</v>
      </c>
      <c r="J31" s="8" t="str">
        <f>IF(本体!R31&lt;&gt; "", "S-35", "")</f>
        <v>S-35</v>
      </c>
      <c r="K31" s="8" t="str">
        <f>IF(本体!S31&lt;&gt; "", "Cl-36", "")</f>
        <v>Cl-36</v>
      </c>
      <c r="L31" s="8" t="str">
        <f>IF(本体!T31&lt;&gt; "", "Ca-45", "")</f>
        <v>Ca-45</v>
      </c>
      <c r="M31" s="8" t="str">
        <f>IF(本体!U31&lt;&gt; "", "Cr-51", "")</f>
        <v>Cr-51</v>
      </c>
      <c r="N31" s="8" t="str">
        <f>IF(本体!V31&lt;&gt; "", "Fe-59", "")</f>
        <v>Fe-59</v>
      </c>
      <c r="O31" s="8" t="str">
        <f>IF(本体!W31&lt;&gt; "", "Co-57", "")</f>
        <v>Co-57</v>
      </c>
      <c r="P31" s="8" t="str">
        <f>IF(本体!X31&lt;&gt; "", "Co-60", "")</f>
        <v>Co-60</v>
      </c>
      <c r="Q31" s="8" t="str">
        <f>IF(本体!Y31&lt;&gt; "", "Cu-64", "")</f>
        <v>Cu-64</v>
      </c>
      <c r="R31" s="8" t="str">
        <f>IF(本体!Z31&lt;&gt; "", "Zn-65", "")</f>
        <v>Zn-65</v>
      </c>
      <c r="S31" s="8" t="str">
        <f>IF(本体!AA31&lt;&gt; "", "Ga-67", "")</f>
        <v>Ga-67</v>
      </c>
      <c r="T31" s="8" t="str">
        <f>IF(本体!AB31&lt;&gt; "", "Ga-68", "")</f>
        <v>Ga-68</v>
      </c>
      <c r="U31" s="8" t="str">
        <f>IF(本体!AC31&lt;&gt; "", "Ge-68", "")</f>
        <v>Ge-68</v>
      </c>
      <c r="V31" s="8" t="str">
        <f>IF(本体!AD31&lt;&gt; "", "Y-88", "")</f>
        <v/>
      </c>
      <c r="W31" s="8" t="str">
        <f>IF(本体!AE31&lt;&gt; "", "Zr-89", "")</f>
        <v/>
      </c>
      <c r="X31" s="8" t="str">
        <f>IF(本体!AF31&lt;&gt; "", "Y-90", "")</f>
        <v>Y-90</v>
      </c>
      <c r="Y31" s="8" t="str">
        <f>IF(本体!AG31&lt;&gt; "", "Tc-99m", "")</f>
        <v>Tc-99m</v>
      </c>
      <c r="Z31" s="8" t="str">
        <f>IF(本体!AH31&lt;&gt; "", "In-111", "")</f>
        <v>In-111</v>
      </c>
      <c r="AA31" s="8" t="str">
        <f>IF(本体!AI31&lt;&gt; "", "I-123", "")</f>
        <v>I-123</v>
      </c>
      <c r="AB31" s="8" t="str">
        <f>IF(本体!AJ31&lt;&gt; "", "I-124", "")</f>
        <v/>
      </c>
      <c r="AC31" s="8" t="str">
        <f>IF(本体!AK31&lt;&gt; "", "I-125", "")</f>
        <v>I-125</v>
      </c>
      <c r="AD31" s="8" t="str">
        <f>IF(本体!AL31&lt;&gt; "", "I-131", "")</f>
        <v>I-131</v>
      </c>
      <c r="AE31" s="8" t="str">
        <f>IF(本体!AM31&lt;&gt; "", "Ba-135m", "")</f>
        <v/>
      </c>
      <c r="AF31" s="8" t="str">
        <f>IF(本体!AN31&lt;&gt; "", "Cs-137", "")</f>
        <v>Cs-137</v>
      </c>
      <c r="AG31" s="8" t="str">
        <f>IF(本体!AO31&lt;&gt; "", "Lu-177", "")</f>
        <v/>
      </c>
      <c r="AH31" s="8" t="str">
        <f>IF(本体!AP31&lt;&gt; "", "Re-188", "")</f>
        <v/>
      </c>
      <c r="AI31" s="8" t="str">
        <f>IF(本体!AQ31&lt;&gt; "", "Ir-192", "")</f>
        <v/>
      </c>
      <c r="AJ31" s="8" t="str">
        <f>IF(本体!AR31&lt;&gt; "", "Tl-201", "")</f>
        <v>Tl-201</v>
      </c>
      <c r="AK31" s="8" t="str">
        <f>IF(本体!AS31&lt;&gt; "", "Pb-210", "")</f>
        <v/>
      </c>
      <c r="AL31" s="8" t="str">
        <f>IF(本体!AT31&lt;&gt; "", "At-211", "")</f>
        <v/>
      </c>
      <c r="AM31" s="8" t="str">
        <f>IF(本体!AU31&lt;&gt; "", "Pb-212", "")</f>
        <v/>
      </c>
      <c r="AN31" s="8" t="str">
        <f>IF(本体!AV31&lt;&gt; "", "Ra-223", "")</f>
        <v/>
      </c>
      <c r="AO31" s="8" t="str">
        <f>IF(本体!AW31&lt;&gt; "", "Ra-224", "")</f>
        <v/>
      </c>
      <c r="AP31" s="8" t="str">
        <f>IF(本体!AX31&lt;&gt; "", "Ac-225", "")</f>
        <v/>
      </c>
      <c r="AQ31" s="8" t="str">
        <f t="shared" si="0"/>
        <v>H-3、C-14、Na-22、P-32、P-33、S-35、Cl-36、Ca-45、Cr-51、Fe-59、Co-57、Co-60、Cu-64、Zn-65、Ga-67、Ga-68、Ge-68、Y-90、Tc-99m、In-111、I-123、I-125、I-131、Cs-137、Tl-201</v>
      </c>
    </row>
    <row r="32" spans="1:43">
      <c r="A32" s="8" t="str">
        <f>本体!C32</f>
        <v>学校法人 北里研究所 北里大学医学部</v>
      </c>
      <c r="B32" s="8" t="str">
        <f>IF(本体!J32&lt;&gt; "", "H-3", "")</f>
        <v>H-3</v>
      </c>
      <c r="C32" s="8" t="str">
        <f>IF(本体!K32&lt;&gt; "", "C-11", "")</f>
        <v/>
      </c>
      <c r="D32" s="8" t="str">
        <f>IF(本体!L32&lt;&gt; "", "C-14", "")</f>
        <v>C-14</v>
      </c>
      <c r="E32" s="8" t="str">
        <f>IF(本体!M32&lt;&gt; "", "N-13", "")</f>
        <v/>
      </c>
      <c r="F32" s="8" t="str">
        <f>IF(本体!N32&lt;&gt; "", "F-18", "")</f>
        <v/>
      </c>
      <c r="G32" s="8" t="str">
        <f>IF(本体!O32&lt;&gt; "", "Na-22", "")</f>
        <v/>
      </c>
      <c r="H32" s="8" t="str">
        <f>IF(本体!P32&lt;&gt; "", "P-32", "")</f>
        <v>P-32</v>
      </c>
      <c r="I32" s="8" t="str">
        <f>IF(本体!Q32&lt;&gt; "", "P-33", "")</f>
        <v>P-33</v>
      </c>
      <c r="J32" s="8" t="str">
        <f>IF(本体!R32&lt;&gt; "", "S-35", "")</f>
        <v>S-35</v>
      </c>
      <c r="K32" s="8" t="str">
        <f>IF(本体!S32&lt;&gt; "", "Cl-36", "")</f>
        <v/>
      </c>
      <c r="L32" s="8" t="str">
        <f>IF(本体!T32&lt;&gt; "", "Ca-45", "")</f>
        <v>Ca-45</v>
      </c>
      <c r="M32" s="8" t="str">
        <f>IF(本体!U32&lt;&gt; "", "Cr-51", "")</f>
        <v>Cr-51</v>
      </c>
      <c r="N32" s="8" t="str">
        <f>IF(本体!V32&lt;&gt; "", "Fe-59", "")</f>
        <v>Fe-59</v>
      </c>
      <c r="O32" s="8" t="str">
        <f>IF(本体!W32&lt;&gt; "", "Co-57", "")</f>
        <v>Co-57</v>
      </c>
      <c r="P32" s="8" t="str">
        <f>IF(本体!X32&lt;&gt; "", "Co-60", "")</f>
        <v/>
      </c>
      <c r="Q32" s="8" t="str">
        <f>IF(本体!Y32&lt;&gt; "", "Cu-64", "")</f>
        <v/>
      </c>
      <c r="R32" s="8" t="str">
        <f>IF(本体!Z32&lt;&gt; "", "Zn-65", "")</f>
        <v/>
      </c>
      <c r="S32" s="8" t="str">
        <f>IF(本体!AA32&lt;&gt; "", "Ga-67", "")</f>
        <v>Ga-67</v>
      </c>
      <c r="T32" s="8" t="str">
        <f>IF(本体!AB32&lt;&gt; "", "Ga-68", "")</f>
        <v/>
      </c>
      <c r="U32" s="8" t="str">
        <f>IF(本体!AC32&lt;&gt; "", "Ge-68", "")</f>
        <v/>
      </c>
      <c r="V32" s="8" t="str">
        <f>IF(本体!AD32&lt;&gt; "", "Y-88", "")</f>
        <v/>
      </c>
      <c r="W32" s="8" t="str">
        <f>IF(本体!AE32&lt;&gt; "", "Zr-89", "")</f>
        <v/>
      </c>
      <c r="X32" s="8" t="str">
        <f>IF(本体!AF32&lt;&gt; "", "Y-90", "")</f>
        <v/>
      </c>
      <c r="Y32" s="8" t="str">
        <f>IF(本体!AG32&lt;&gt; "", "Tc-99m", "")</f>
        <v>Tc-99m</v>
      </c>
      <c r="Z32" s="8" t="str">
        <f>IF(本体!AH32&lt;&gt; "", "In-111", "")</f>
        <v/>
      </c>
      <c r="AA32" s="8" t="str">
        <f>IF(本体!AI32&lt;&gt; "", "I-123", "")</f>
        <v/>
      </c>
      <c r="AB32" s="8" t="str">
        <f>IF(本体!AJ32&lt;&gt; "", "I-124", "")</f>
        <v/>
      </c>
      <c r="AC32" s="8" t="str">
        <f>IF(本体!AK32&lt;&gt; "", "I-125", "")</f>
        <v>I-125</v>
      </c>
      <c r="AD32" s="8" t="str">
        <f>IF(本体!AL32&lt;&gt; "", "I-131", "")</f>
        <v>I-131</v>
      </c>
      <c r="AE32" s="8" t="str">
        <f>IF(本体!AM32&lt;&gt; "", "Ba-135m", "")</f>
        <v/>
      </c>
      <c r="AF32" s="8" t="str">
        <f>IF(本体!AN32&lt;&gt; "", "Cs-137", "")</f>
        <v/>
      </c>
      <c r="AG32" s="8" t="str">
        <f>IF(本体!AO32&lt;&gt; "", "Lu-177", "")</f>
        <v/>
      </c>
      <c r="AH32" s="8" t="str">
        <f>IF(本体!AP32&lt;&gt; "", "Re-188", "")</f>
        <v/>
      </c>
      <c r="AI32" s="8" t="str">
        <f>IF(本体!AQ32&lt;&gt; "", "Ir-192", "")</f>
        <v/>
      </c>
      <c r="AJ32" s="8" t="str">
        <f>IF(本体!AR32&lt;&gt; "", "Tl-201", "")</f>
        <v/>
      </c>
      <c r="AK32" s="8" t="str">
        <f>IF(本体!AS32&lt;&gt; "", "Pb-210", "")</f>
        <v/>
      </c>
      <c r="AL32" s="8" t="str">
        <f>IF(本体!AT32&lt;&gt; "", "At-211", "")</f>
        <v/>
      </c>
      <c r="AM32" s="8" t="str">
        <f>IF(本体!AU32&lt;&gt; "", "Pb-212", "")</f>
        <v/>
      </c>
      <c r="AN32" s="8" t="str">
        <f>IF(本体!AV32&lt;&gt; "", "Ra-223", "")</f>
        <v/>
      </c>
      <c r="AO32" s="8" t="str">
        <f>IF(本体!AW32&lt;&gt; "", "Ra-224", "")</f>
        <v/>
      </c>
      <c r="AP32" s="8" t="str">
        <f>IF(本体!AX32&lt;&gt; "", "Ac-225", "")</f>
        <v/>
      </c>
      <c r="AQ32" s="8" t="str">
        <f t="shared" si="0"/>
        <v>H-3、C-14、P-32、P-33、S-35、Ca-45、Cr-51、Fe-59、Co-57、Ga-67、Tc-99m、I-125、I-131</v>
      </c>
    </row>
    <row r="33" spans="1:43">
      <c r="A33" s="8" t="str">
        <f>本体!C33</f>
        <v>新潟大学</v>
      </c>
      <c r="B33" s="8" t="str">
        <f>IF(本体!J33&lt;&gt; "", "H-3", "")</f>
        <v>H-3</v>
      </c>
      <c r="C33" s="8" t="str">
        <f>IF(本体!K33&lt;&gt; "", "C-11", "")</f>
        <v>C-11</v>
      </c>
      <c r="D33" s="8" t="str">
        <f>IF(本体!L33&lt;&gt; "", "C-14", "")</f>
        <v>C-14</v>
      </c>
      <c r="E33" s="8" t="str">
        <f>IF(本体!M33&lt;&gt; "", "N-13", "")</f>
        <v>N-13</v>
      </c>
      <c r="F33" s="8" t="str">
        <f>IF(本体!N33&lt;&gt; "", "F-18", "")</f>
        <v>F-18</v>
      </c>
      <c r="G33" s="8" t="str">
        <f>IF(本体!O33&lt;&gt; "", "Na-22", "")</f>
        <v>Na-22</v>
      </c>
      <c r="H33" s="8" t="str">
        <f>IF(本体!P33&lt;&gt; "", "P-32", "")</f>
        <v>P-32</v>
      </c>
      <c r="I33" s="8" t="str">
        <f>IF(本体!Q33&lt;&gt; "", "P-33", "")</f>
        <v>P-33</v>
      </c>
      <c r="J33" s="8" t="str">
        <f>IF(本体!R33&lt;&gt; "", "S-35", "")</f>
        <v>S-35</v>
      </c>
      <c r="K33" s="8" t="str">
        <f>IF(本体!S33&lt;&gt; "", "Cl-36", "")</f>
        <v/>
      </c>
      <c r="L33" s="8" t="str">
        <f>IF(本体!T33&lt;&gt; "", "Ca-45", "")</f>
        <v>Ca-45</v>
      </c>
      <c r="M33" s="8" t="str">
        <f>IF(本体!U33&lt;&gt; "", "Cr-51", "")</f>
        <v>Cr-51</v>
      </c>
      <c r="N33" s="8" t="str">
        <f>IF(本体!V33&lt;&gt; "", "Fe-59", "")</f>
        <v>Fe-59</v>
      </c>
      <c r="O33" s="8" t="str">
        <f>IF(本体!W33&lt;&gt; "", "Co-57", "")</f>
        <v>Co-57</v>
      </c>
      <c r="P33" s="8" t="str">
        <f>IF(本体!X33&lt;&gt; "", "Co-60", "")</f>
        <v>Co-60</v>
      </c>
      <c r="Q33" s="8" t="str">
        <f>IF(本体!Y33&lt;&gt; "", "Cu-64", "")</f>
        <v>Cu-64</v>
      </c>
      <c r="R33" s="8" t="str">
        <f>IF(本体!Z33&lt;&gt; "", "Zn-65", "")</f>
        <v>Zn-65</v>
      </c>
      <c r="S33" s="8" t="str">
        <f>IF(本体!AA33&lt;&gt; "", "Ga-67", "")</f>
        <v>Ga-67</v>
      </c>
      <c r="T33" s="8" t="str">
        <f>IF(本体!AB33&lt;&gt; "", "Ga-68", "")</f>
        <v>Ga-68</v>
      </c>
      <c r="U33" s="8" t="str">
        <f>IF(本体!AC33&lt;&gt; "", "Ge-68", "")</f>
        <v>Ge-68</v>
      </c>
      <c r="V33" s="8" t="str">
        <f>IF(本体!AD33&lt;&gt; "", "Y-88", "")</f>
        <v>Y-88</v>
      </c>
      <c r="W33" s="8" t="str">
        <f>IF(本体!AE33&lt;&gt; "", "Zr-89", "")</f>
        <v>Zr-89</v>
      </c>
      <c r="X33" s="8" t="str">
        <f>IF(本体!AF33&lt;&gt; "", "Y-90", "")</f>
        <v>Y-90</v>
      </c>
      <c r="Y33" s="8" t="str">
        <f>IF(本体!AG33&lt;&gt; "", "Tc-99m", "")</f>
        <v>Tc-99m</v>
      </c>
      <c r="Z33" s="8" t="str">
        <f>IF(本体!AH33&lt;&gt; "", "In-111", "")</f>
        <v/>
      </c>
      <c r="AA33" s="8" t="str">
        <f>IF(本体!AI33&lt;&gt; "", "I-123", "")</f>
        <v/>
      </c>
      <c r="AB33" s="8" t="str">
        <f>IF(本体!AJ33&lt;&gt; "", "I-124", "")</f>
        <v/>
      </c>
      <c r="AC33" s="8" t="str">
        <f>IF(本体!AK33&lt;&gt; "", "I-125", "")</f>
        <v>I-125</v>
      </c>
      <c r="AD33" s="8" t="str">
        <f>IF(本体!AL33&lt;&gt; "", "I-131", "")</f>
        <v>I-131</v>
      </c>
      <c r="AE33" s="8" t="str">
        <f>IF(本体!AM33&lt;&gt; "", "Ba-135m", "")</f>
        <v/>
      </c>
      <c r="AF33" s="8" t="str">
        <f>IF(本体!AN33&lt;&gt; "", "Cs-137", "")</f>
        <v>Cs-137</v>
      </c>
      <c r="AG33" s="8" t="str">
        <f>IF(本体!AO33&lt;&gt; "", "Lu-177", "")</f>
        <v>Lu-177</v>
      </c>
      <c r="AH33" s="8" t="str">
        <f>IF(本体!AP33&lt;&gt; "", "Re-188", "")</f>
        <v>Re-188</v>
      </c>
      <c r="AI33" s="8" t="str">
        <f>IF(本体!AQ33&lt;&gt; "", "Ir-192", "")</f>
        <v>Ir-192</v>
      </c>
      <c r="AJ33" s="8" t="str">
        <f>IF(本体!AR33&lt;&gt; "", "Tl-201", "")</f>
        <v>Tl-201</v>
      </c>
      <c r="AK33" s="8" t="str">
        <f>IF(本体!AS33&lt;&gt; "", "Pb-210", "")</f>
        <v>Pb-210</v>
      </c>
      <c r="AL33" s="8" t="str">
        <f>IF(本体!AT33&lt;&gt; "", "At-211", "")</f>
        <v>At-211</v>
      </c>
      <c r="AM33" s="8" t="str">
        <f>IF(本体!AU33&lt;&gt; "", "Pb-212", "")</f>
        <v/>
      </c>
      <c r="AN33" s="8" t="str">
        <f>IF(本体!AV33&lt;&gt; "", "Ra-223", "")</f>
        <v/>
      </c>
      <c r="AO33" s="8" t="str">
        <f>IF(本体!AW33&lt;&gt; "", "Ra-224", "")</f>
        <v/>
      </c>
      <c r="AP33" s="8" t="str">
        <f>IF(本体!AX33&lt;&gt; "", "Ac-225", "")</f>
        <v/>
      </c>
      <c r="AQ33" s="8" t="str">
        <f t="shared" si="0"/>
        <v>H-3、C-11、C-14、N-13、F-18、Na-22、P-32、P-33、S-35、Ca-45、Cr-51、Fe-59、Co-57、Co-60、Cu-64、Zn-65、Ga-67、Ga-68、Ge-68、Y-88、Zr-89、Y-90、Tc-99m、I-125、I-131、Cs-137、Lu-177、Re-188、Ir-192、Tl-201、Pb-210、At-211</v>
      </c>
    </row>
    <row r="34" spans="1:43">
      <c r="A34" s="8" t="str">
        <f>本体!C34</f>
        <v>東北大学</v>
      </c>
      <c r="B34" s="8" t="str">
        <f>IF(本体!J34&lt;&gt; "", "H-3", "")</f>
        <v/>
      </c>
      <c r="C34" s="8" t="str">
        <f>IF(本体!K34&lt;&gt; "", "C-11", "")</f>
        <v>C-11</v>
      </c>
      <c r="D34" s="8" t="str">
        <f>IF(本体!L34&lt;&gt; "", "C-14", "")</f>
        <v/>
      </c>
      <c r="E34" s="8" t="str">
        <f>IF(本体!M34&lt;&gt; "", "N-13", "")</f>
        <v>N-13</v>
      </c>
      <c r="F34" s="8" t="str">
        <f>IF(本体!N34&lt;&gt; "", "F-18", "")</f>
        <v>F-18</v>
      </c>
      <c r="G34" s="8" t="str">
        <f>IF(本体!O34&lt;&gt; "", "Na-22", "")</f>
        <v>Na-22</v>
      </c>
      <c r="H34" s="8" t="str">
        <f>IF(本体!P34&lt;&gt; "", "P-32", "")</f>
        <v>P-32</v>
      </c>
      <c r="I34" s="8" t="str">
        <f>IF(本体!Q34&lt;&gt; "", "P-33", "")</f>
        <v>P-33</v>
      </c>
      <c r="J34" s="8" t="str">
        <f>IF(本体!R34&lt;&gt; "", "S-35", "")</f>
        <v>S-35</v>
      </c>
      <c r="K34" s="8" t="str">
        <f>IF(本体!S34&lt;&gt; "", "Cl-36", "")</f>
        <v/>
      </c>
      <c r="L34" s="8" t="str">
        <f>IF(本体!T34&lt;&gt; "", "Ca-45", "")</f>
        <v>Ca-45</v>
      </c>
      <c r="M34" s="8" t="str">
        <f>IF(本体!U34&lt;&gt; "", "Cr-51", "")</f>
        <v>Cr-51</v>
      </c>
      <c r="N34" s="8" t="str">
        <f>IF(本体!V34&lt;&gt; "", "Fe-59", "")</f>
        <v>Fe-59</v>
      </c>
      <c r="O34" s="8" t="str">
        <f>IF(本体!W34&lt;&gt; "", "Co-57", "")</f>
        <v>Co-57</v>
      </c>
      <c r="P34" s="8" t="str">
        <f>IF(本体!X34&lt;&gt; "", "Co-60", "")</f>
        <v>Co-60</v>
      </c>
      <c r="Q34" s="8" t="str">
        <f>IF(本体!Y34&lt;&gt; "", "Cu-64", "")</f>
        <v>Cu-64</v>
      </c>
      <c r="R34" s="8" t="str">
        <f>IF(本体!Z34&lt;&gt; "", "Zn-65", "")</f>
        <v>Zn-65</v>
      </c>
      <c r="S34" s="8" t="str">
        <f>IF(本体!AA34&lt;&gt; "", "Ga-67", "")</f>
        <v>Ga-67</v>
      </c>
      <c r="T34" s="8" t="str">
        <f>IF(本体!AB34&lt;&gt; "", "Ga-68", "")</f>
        <v>Ga-68</v>
      </c>
      <c r="U34" s="8" t="str">
        <f>IF(本体!AC34&lt;&gt; "", "Ge-68", "")</f>
        <v>Ge-68</v>
      </c>
      <c r="V34" s="8" t="str">
        <f>IF(本体!AD34&lt;&gt; "", "Y-88", "")</f>
        <v>Y-88</v>
      </c>
      <c r="W34" s="8" t="str">
        <f>IF(本体!AE34&lt;&gt; "", "Zr-89", "")</f>
        <v>Zr-89</v>
      </c>
      <c r="X34" s="8" t="str">
        <f>IF(本体!AF34&lt;&gt; "", "Y-90", "")</f>
        <v>Y-90</v>
      </c>
      <c r="Y34" s="8" t="str">
        <f>IF(本体!AG34&lt;&gt; "", "Tc-99m", "")</f>
        <v>Tc-99m</v>
      </c>
      <c r="Z34" s="8" t="str">
        <f>IF(本体!AH34&lt;&gt; "", "In-111", "")</f>
        <v>In-111</v>
      </c>
      <c r="AA34" s="8" t="str">
        <f>IF(本体!AI34&lt;&gt; "", "I-123", "")</f>
        <v/>
      </c>
      <c r="AB34" s="8" t="str">
        <f>IF(本体!AJ34&lt;&gt; "", "I-124", "")</f>
        <v/>
      </c>
      <c r="AC34" s="8" t="str">
        <f>IF(本体!AK34&lt;&gt; "", "I-125", "")</f>
        <v>I-125</v>
      </c>
      <c r="AD34" s="8" t="str">
        <f>IF(本体!AL34&lt;&gt; "", "I-131", "")</f>
        <v>I-131</v>
      </c>
      <c r="AE34" s="8" t="str">
        <f>IF(本体!AM34&lt;&gt; "", "Ba-135m", "")</f>
        <v>Ba-135m</v>
      </c>
      <c r="AF34" s="8" t="str">
        <f>IF(本体!AN34&lt;&gt; "", "Cs-137", "")</f>
        <v>Cs-137</v>
      </c>
      <c r="AG34" s="8" t="str">
        <f>IF(本体!AO34&lt;&gt; "", "Lu-177", "")</f>
        <v>Lu-177</v>
      </c>
      <c r="AH34" s="8" t="str">
        <f>IF(本体!AP34&lt;&gt; "", "Re-188", "")</f>
        <v>Re-188</v>
      </c>
      <c r="AI34" s="8" t="str">
        <f>IF(本体!AQ34&lt;&gt; "", "Ir-192", "")</f>
        <v>Ir-192</v>
      </c>
      <c r="AJ34" s="8" t="str">
        <f>IF(本体!AR34&lt;&gt; "", "Tl-201", "")</f>
        <v>Tl-201</v>
      </c>
      <c r="AK34" s="8" t="str">
        <f>IF(本体!AS34&lt;&gt; "", "Pb-210", "")</f>
        <v>Pb-210</v>
      </c>
      <c r="AL34" s="8" t="str">
        <f>IF(本体!AT34&lt;&gt; "", "At-211", "")</f>
        <v>At-211</v>
      </c>
      <c r="AM34" s="8" t="str">
        <f>IF(本体!AU34&lt;&gt; "", "Pb-212", "")</f>
        <v/>
      </c>
      <c r="AN34" s="8" t="str">
        <f>IF(本体!AV34&lt;&gt; "", "Ra-223", "")</f>
        <v/>
      </c>
      <c r="AO34" s="8" t="str">
        <f>IF(本体!AW34&lt;&gt; "", "Ra-224", "")</f>
        <v/>
      </c>
      <c r="AP34" s="8" t="str">
        <f>IF(本体!AX34&lt;&gt; "", "Ac-225", "")</f>
        <v>Ac-225</v>
      </c>
      <c r="AQ34" s="8" t="str">
        <f t="shared" si="0"/>
        <v>C-11、N-13、F-18、Na-22、P-32、P-33、S-35、Ca-45、Cr-51、Fe-59、Co-57、Co-60、Cu-64、Zn-65、Ga-67、Ga-68、Ge-68、Y-88、Zr-89、Y-90、Tc-99m、In-111、I-125、I-131、Ba-135m、Cs-137、Lu-177、Re-188、Ir-192、Tl-201、Pb-210、At-211、Ac-225</v>
      </c>
    </row>
    <row r="35" spans="1:43">
      <c r="A35" s="8" t="str">
        <f>本体!C35</f>
        <v>量子科学技術研究開発機構</v>
      </c>
      <c r="B35" s="8" t="str">
        <f>IF(本体!J35&lt;&gt; "", "H-3", "")</f>
        <v>H-3</v>
      </c>
      <c r="C35" s="8" t="str">
        <f>IF(本体!K35&lt;&gt; "", "C-11", "")</f>
        <v>C-11</v>
      </c>
      <c r="D35" s="8" t="str">
        <f>IF(本体!L35&lt;&gt; "", "C-14", "")</f>
        <v>C-14</v>
      </c>
      <c r="E35" s="8" t="str">
        <f>IF(本体!M35&lt;&gt; "", "N-13", "")</f>
        <v>N-13</v>
      </c>
      <c r="F35" s="8" t="str">
        <f>IF(本体!N35&lt;&gt; "", "F-18", "")</f>
        <v>F-18</v>
      </c>
      <c r="G35" s="8" t="str">
        <f>IF(本体!O35&lt;&gt; "", "Na-22", "")</f>
        <v>Na-22</v>
      </c>
      <c r="H35" s="8" t="str">
        <f>IF(本体!P35&lt;&gt; "", "P-32", "")</f>
        <v>P-32</v>
      </c>
      <c r="I35" s="8" t="str">
        <f>IF(本体!Q35&lt;&gt; "", "P-33", "")</f>
        <v/>
      </c>
      <c r="J35" s="8" t="str">
        <f>IF(本体!R35&lt;&gt; "", "S-35", "")</f>
        <v>S-35</v>
      </c>
      <c r="K35" s="8" t="str">
        <f>IF(本体!S35&lt;&gt; "", "Cl-36", "")</f>
        <v>Cl-36</v>
      </c>
      <c r="L35" s="8" t="str">
        <f>IF(本体!T35&lt;&gt; "", "Ca-45", "")</f>
        <v/>
      </c>
      <c r="M35" s="8" t="str">
        <f>IF(本体!U35&lt;&gt; "", "Cr-51", "")</f>
        <v>Cr-51</v>
      </c>
      <c r="N35" s="8" t="str">
        <f>IF(本体!V35&lt;&gt; "", "Fe-59", "")</f>
        <v>Fe-59</v>
      </c>
      <c r="O35" s="8" t="str">
        <f>IF(本体!W35&lt;&gt; "", "Co-57", "")</f>
        <v>Co-57</v>
      </c>
      <c r="P35" s="8" t="str">
        <f>IF(本体!X35&lt;&gt; "", "Co-60", "")</f>
        <v>Co-60</v>
      </c>
      <c r="Q35" s="8" t="str">
        <f>IF(本体!Y35&lt;&gt; "", "Cu-64", "")</f>
        <v>Cu-64</v>
      </c>
      <c r="R35" s="8" t="str">
        <f>IF(本体!Z35&lt;&gt; "", "Zn-65", "")</f>
        <v>Zn-65</v>
      </c>
      <c r="S35" s="8" t="str">
        <f>IF(本体!AA35&lt;&gt; "", "Ga-67", "")</f>
        <v>Ga-67</v>
      </c>
      <c r="T35" s="8" t="str">
        <f>IF(本体!AB35&lt;&gt; "", "Ga-68", "")</f>
        <v>Ga-68</v>
      </c>
      <c r="U35" s="8" t="str">
        <f>IF(本体!AC35&lt;&gt; "", "Ge-68", "")</f>
        <v>Ge-68</v>
      </c>
      <c r="V35" s="8" t="str">
        <f>IF(本体!AD35&lt;&gt; "", "Y-88", "")</f>
        <v>Y-88</v>
      </c>
      <c r="W35" s="8" t="str">
        <f>IF(本体!AE35&lt;&gt; "", "Zr-89", "")</f>
        <v>Zr-89</v>
      </c>
      <c r="X35" s="8" t="str">
        <f>IF(本体!AF35&lt;&gt; "", "Y-90", "")</f>
        <v>Y-90</v>
      </c>
      <c r="Y35" s="8" t="str">
        <f>IF(本体!AG35&lt;&gt; "", "Tc-99m", "")</f>
        <v>Tc-99m</v>
      </c>
      <c r="Z35" s="8" t="str">
        <f>IF(本体!AH35&lt;&gt; "", "In-111", "")</f>
        <v>In-111</v>
      </c>
      <c r="AA35" s="8" t="str">
        <f>IF(本体!AI35&lt;&gt; "", "I-123", "")</f>
        <v>I-123</v>
      </c>
      <c r="AB35" s="8" t="str">
        <f>IF(本体!AJ35&lt;&gt; "", "I-124", "")</f>
        <v>I-124</v>
      </c>
      <c r="AC35" s="8" t="str">
        <f>IF(本体!AK35&lt;&gt; "", "I-125", "")</f>
        <v>I-125</v>
      </c>
      <c r="AD35" s="8" t="str">
        <f>IF(本体!AL35&lt;&gt; "", "I-131", "")</f>
        <v>I-131</v>
      </c>
      <c r="AE35" s="8" t="str">
        <f>IF(本体!AM35&lt;&gt; "", "Ba-135m", "")</f>
        <v/>
      </c>
      <c r="AF35" s="8" t="str">
        <f>IF(本体!AN35&lt;&gt; "", "Cs-137", "")</f>
        <v>Cs-137</v>
      </c>
      <c r="AG35" s="8" t="str">
        <f>IF(本体!AO35&lt;&gt; "", "Lu-177", "")</f>
        <v>Lu-177</v>
      </c>
      <c r="AH35" s="8" t="str">
        <f>IF(本体!AP35&lt;&gt; "", "Re-188", "")</f>
        <v>Re-188</v>
      </c>
      <c r="AI35" s="8" t="str">
        <f>IF(本体!AQ35&lt;&gt; "", "Ir-192", "")</f>
        <v/>
      </c>
      <c r="AJ35" s="8" t="str">
        <f>IF(本体!AR35&lt;&gt; "", "Tl-201", "")</f>
        <v>Tl-201</v>
      </c>
      <c r="AK35" s="8" t="str">
        <f>IF(本体!AS35&lt;&gt; "", "Pb-210", "")</f>
        <v/>
      </c>
      <c r="AL35" s="8" t="str">
        <f>IF(本体!AT35&lt;&gt; "", "At-211", "")</f>
        <v>At-211</v>
      </c>
      <c r="AM35" s="8" t="str">
        <f>IF(本体!AU35&lt;&gt; "", "Pb-212", "")</f>
        <v/>
      </c>
      <c r="AN35" s="8" t="str">
        <f>IF(本体!AV35&lt;&gt; "", "Ra-223", "")</f>
        <v>Ra-223</v>
      </c>
      <c r="AO35" s="8" t="str">
        <f>IF(本体!AW35&lt;&gt; "", "Ra-224", "")</f>
        <v/>
      </c>
      <c r="AP35" s="8" t="str">
        <f>IF(本体!AX35&lt;&gt; "", "Ac-225", "")</f>
        <v>Ac-225</v>
      </c>
      <c r="AQ35" s="8" t="str">
        <f t="shared" si="0"/>
        <v>H-3、C-11、C-14、N-13、F-18、Na-22、P-32、S-35、Cl-36、Cr-51、Fe-59、Co-57、Co-60、Cu-64、Zn-65、Ga-67、Ga-68、Ge-68、Y-88、Zr-89、Y-90、Tc-99m、In-111、I-123、I-124、I-125、I-131、Cs-137、Lu-177、Re-188、Tl-201、At-211、Ra-223、Ac-225</v>
      </c>
    </row>
    <row r="36" spans="1:43">
      <c r="A36" s="8" t="str">
        <f>本体!C36</f>
        <v>順天堂大学</v>
      </c>
      <c r="B36" s="8" t="str">
        <f>IF(本体!J36&lt;&gt; "", "H-3", "")</f>
        <v>H-3</v>
      </c>
      <c r="C36" s="8" t="str">
        <f>IF(本体!K36&lt;&gt; "", "C-11", "")</f>
        <v/>
      </c>
      <c r="D36" s="8" t="str">
        <f>IF(本体!L36&lt;&gt; "", "C-14", "")</f>
        <v>C-14</v>
      </c>
      <c r="E36" s="8" t="str">
        <f>IF(本体!M36&lt;&gt; "", "N-13", "")</f>
        <v/>
      </c>
      <c r="F36" s="8" t="str">
        <f>IF(本体!N36&lt;&gt; "", "F-18", "")</f>
        <v>F-18</v>
      </c>
      <c r="G36" s="8" t="str">
        <f>IF(本体!O36&lt;&gt; "", "Na-22", "")</f>
        <v>Na-22</v>
      </c>
      <c r="H36" s="8" t="str">
        <f>IF(本体!P36&lt;&gt; "", "P-32", "")</f>
        <v>P-32</v>
      </c>
      <c r="I36" s="8" t="str">
        <f>IF(本体!Q36&lt;&gt; "", "P-33", "")</f>
        <v>P-33</v>
      </c>
      <c r="J36" s="8" t="str">
        <f>IF(本体!R36&lt;&gt; "", "S-35", "")</f>
        <v>S-35</v>
      </c>
      <c r="K36" s="8" t="str">
        <f>IF(本体!S36&lt;&gt; "", "Cl-36", "")</f>
        <v/>
      </c>
      <c r="L36" s="8" t="str">
        <f>IF(本体!T36&lt;&gt; "", "Ca-45", "")</f>
        <v>Ca-45</v>
      </c>
      <c r="M36" s="8" t="str">
        <f>IF(本体!U36&lt;&gt; "", "Cr-51", "")</f>
        <v>Cr-51</v>
      </c>
      <c r="N36" s="8" t="str">
        <f>IF(本体!V36&lt;&gt; "", "Fe-59", "")</f>
        <v>Fe-59</v>
      </c>
      <c r="O36" s="8" t="str">
        <f>IF(本体!W36&lt;&gt; "", "Co-57", "")</f>
        <v>Co-57</v>
      </c>
      <c r="P36" s="8" t="str">
        <f>IF(本体!X36&lt;&gt; "", "Co-60", "")</f>
        <v/>
      </c>
      <c r="Q36" s="8" t="str">
        <f>IF(本体!Y36&lt;&gt; "", "Cu-64", "")</f>
        <v/>
      </c>
      <c r="R36" s="8" t="str">
        <f>IF(本体!Z36&lt;&gt; "", "Zn-65", "")</f>
        <v>Zn-65</v>
      </c>
      <c r="S36" s="8" t="str">
        <f>IF(本体!AA36&lt;&gt; "", "Ga-67", "")</f>
        <v>Ga-67</v>
      </c>
      <c r="T36" s="8" t="str">
        <f>IF(本体!AB36&lt;&gt; "", "Ga-68", "")</f>
        <v/>
      </c>
      <c r="U36" s="8" t="str">
        <f>IF(本体!AC36&lt;&gt; "", "Ge-68", "")</f>
        <v/>
      </c>
      <c r="V36" s="8" t="str">
        <f>IF(本体!AD36&lt;&gt; "", "Y-88", "")</f>
        <v/>
      </c>
      <c r="W36" s="8" t="str">
        <f>IF(本体!AE36&lt;&gt; "", "Zr-89", "")</f>
        <v/>
      </c>
      <c r="X36" s="8" t="str">
        <f>IF(本体!AF36&lt;&gt; "", "Y-90", "")</f>
        <v/>
      </c>
      <c r="Y36" s="8" t="str">
        <f>IF(本体!AG36&lt;&gt; "", "Tc-99m", "")</f>
        <v>Tc-99m</v>
      </c>
      <c r="Z36" s="8" t="str">
        <f>IF(本体!AH36&lt;&gt; "", "In-111", "")</f>
        <v>In-111</v>
      </c>
      <c r="AA36" s="8" t="str">
        <f>IF(本体!AI36&lt;&gt; "", "I-123", "")</f>
        <v>I-123</v>
      </c>
      <c r="AB36" s="8" t="str">
        <f>IF(本体!AJ36&lt;&gt; "", "I-124", "")</f>
        <v/>
      </c>
      <c r="AC36" s="8" t="str">
        <f>IF(本体!AK36&lt;&gt; "", "I-125", "")</f>
        <v>I-125</v>
      </c>
      <c r="AD36" s="8" t="str">
        <f>IF(本体!AL36&lt;&gt; "", "I-131", "")</f>
        <v>I-131</v>
      </c>
      <c r="AE36" s="8" t="str">
        <f>IF(本体!AM36&lt;&gt; "", "Ba-135m", "")</f>
        <v/>
      </c>
      <c r="AF36" s="8" t="str">
        <f>IF(本体!AN36&lt;&gt; "", "Cs-137", "")</f>
        <v/>
      </c>
      <c r="AG36" s="8" t="str">
        <f>IF(本体!AO36&lt;&gt; "", "Lu-177", "")</f>
        <v/>
      </c>
      <c r="AH36" s="8" t="str">
        <f>IF(本体!AP36&lt;&gt; "", "Re-188", "")</f>
        <v/>
      </c>
      <c r="AI36" s="8" t="str">
        <f>IF(本体!AQ36&lt;&gt; "", "Ir-192", "")</f>
        <v/>
      </c>
      <c r="AJ36" s="8" t="str">
        <f>IF(本体!AR36&lt;&gt; "", "Tl-201", "")</f>
        <v>Tl-201</v>
      </c>
      <c r="AK36" s="8" t="str">
        <f>IF(本体!AS36&lt;&gt; "", "Pb-210", "")</f>
        <v/>
      </c>
      <c r="AL36" s="8" t="str">
        <f>IF(本体!AT36&lt;&gt; "", "At-211", "")</f>
        <v/>
      </c>
      <c r="AM36" s="8" t="str">
        <f>IF(本体!AU36&lt;&gt; "", "Pb-212", "")</f>
        <v/>
      </c>
      <c r="AN36" s="8" t="str">
        <f>IF(本体!AV36&lt;&gt; "", "Ra-223", "")</f>
        <v/>
      </c>
      <c r="AO36" s="8" t="str">
        <f>IF(本体!AW36&lt;&gt; "", "Ra-224", "")</f>
        <v/>
      </c>
      <c r="AP36" s="8" t="str">
        <f>IF(本体!AX36&lt;&gt; "", "Ac-225", "")</f>
        <v/>
      </c>
      <c r="AQ36" s="8" t="str">
        <f t="shared" si="0"/>
        <v>H-3、C-14、F-18、Na-22、P-32、P-33、S-35、Ca-45、Cr-51、Fe-59、Co-57、Zn-65、Ga-67、Tc-99m、In-111、I-123、I-125、I-131、Tl-201</v>
      </c>
    </row>
    <row r="37" spans="1:43">
      <c r="A37" s="8" t="str">
        <f>本体!C37</f>
        <v>国立研究開発法人　量子科学技術研究開発機構　高崎量子応用研究所</v>
      </c>
      <c r="B37" s="8" t="str">
        <f>IF(本体!J37&lt;&gt; "", "H-3", "")</f>
        <v/>
      </c>
      <c r="C37" s="8" t="str">
        <f>IF(本体!K37&lt;&gt; "", "C-11", "")</f>
        <v>C-11</v>
      </c>
      <c r="D37" s="8" t="str">
        <f>IF(本体!L37&lt;&gt; "", "C-14", "")</f>
        <v/>
      </c>
      <c r="E37" s="8" t="str">
        <f>IF(本体!M37&lt;&gt; "", "N-13", "")</f>
        <v>N-13</v>
      </c>
      <c r="F37" s="8" t="str">
        <f>IF(本体!N37&lt;&gt; "", "F-18", "")</f>
        <v>F-18</v>
      </c>
      <c r="G37" s="8" t="str">
        <f>IF(本体!O37&lt;&gt; "", "Na-22", "")</f>
        <v>Na-22</v>
      </c>
      <c r="H37" s="8" t="str">
        <f>IF(本体!P37&lt;&gt; "", "P-32", "")</f>
        <v>P-32</v>
      </c>
      <c r="I37" s="8" t="str">
        <f>IF(本体!Q37&lt;&gt; "", "P-33", "")</f>
        <v>P-33</v>
      </c>
      <c r="J37" s="8" t="str">
        <f>IF(本体!R37&lt;&gt; "", "S-35", "")</f>
        <v>S-35</v>
      </c>
      <c r="K37" s="8" t="str">
        <f>IF(本体!S37&lt;&gt; "", "Cl-36", "")</f>
        <v/>
      </c>
      <c r="L37" s="8" t="str">
        <f>IF(本体!T37&lt;&gt; "", "Ca-45", "")</f>
        <v/>
      </c>
      <c r="M37" s="8" t="str">
        <f>IF(本体!U37&lt;&gt; "", "Cr-51", "")</f>
        <v>Cr-51</v>
      </c>
      <c r="N37" s="8" t="str">
        <f>IF(本体!V37&lt;&gt; "", "Fe-59", "")</f>
        <v>Fe-59</v>
      </c>
      <c r="O37" s="8" t="str">
        <f>IF(本体!W37&lt;&gt; "", "Co-57", "")</f>
        <v>Co-57</v>
      </c>
      <c r="P37" s="8" t="str">
        <f>IF(本体!X37&lt;&gt; "", "Co-60", "")</f>
        <v/>
      </c>
      <c r="Q37" s="8" t="str">
        <f>IF(本体!Y37&lt;&gt; "", "Cu-64", "")</f>
        <v>Cu-64</v>
      </c>
      <c r="R37" s="8" t="str">
        <f>IF(本体!Z37&lt;&gt; "", "Zn-65", "")</f>
        <v>Zn-65</v>
      </c>
      <c r="S37" s="8" t="str">
        <f>IF(本体!AA37&lt;&gt; "", "Ga-67", "")</f>
        <v>Ga-67</v>
      </c>
      <c r="T37" s="8" t="str">
        <f>IF(本体!AB37&lt;&gt; "", "Ga-68", "")</f>
        <v>Ga-68</v>
      </c>
      <c r="U37" s="8" t="str">
        <f>IF(本体!AC37&lt;&gt; "", "Ge-68", "")</f>
        <v>Ge-68</v>
      </c>
      <c r="V37" s="8" t="str">
        <f>IF(本体!AD37&lt;&gt; "", "Y-88", "")</f>
        <v>Y-88</v>
      </c>
      <c r="W37" s="8" t="str">
        <f>IF(本体!AE37&lt;&gt; "", "Zr-89", "")</f>
        <v>Zr-89</v>
      </c>
      <c r="X37" s="8" t="str">
        <f>IF(本体!AF37&lt;&gt; "", "Y-90", "")</f>
        <v>Y-90</v>
      </c>
      <c r="Y37" s="8" t="str">
        <f>IF(本体!AG37&lt;&gt; "", "Tc-99m", "")</f>
        <v>Tc-99m</v>
      </c>
      <c r="Z37" s="8" t="str">
        <f>IF(本体!AH37&lt;&gt; "", "In-111", "")</f>
        <v>In-111</v>
      </c>
      <c r="AA37" s="8" t="str">
        <f>IF(本体!AI37&lt;&gt; "", "I-123", "")</f>
        <v>I-123</v>
      </c>
      <c r="AB37" s="8" t="str">
        <f>IF(本体!AJ37&lt;&gt; "", "I-124", "")</f>
        <v>I-124</v>
      </c>
      <c r="AC37" s="8" t="str">
        <f>IF(本体!AK37&lt;&gt; "", "I-125", "")</f>
        <v>I-125</v>
      </c>
      <c r="AD37" s="8" t="str">
        <f>IF(本体!AL37&lt;&gt; "", "I-131", "")</f>
        <v>I-131</v>
      </c>
      <c r="AE37" s="8" t="str">
        <f>IF(本体!AM37&lt;&gt; "", "Ba-135m", "")</f>
        <v/>
      </c>
      <c r="AF37" s="8" t="str">
        <f>IF(本体!AN37&lt;&gt; "", "Cs-137", "")</f>
        <v>Cs-137</v>
      </c>
      <c r="AG37" s="8" t="str">
        <f>IF(本体!AO37&lt;&gt; "", "Lu-177", "")</f>
        <v>Lu-177</v>
      </c>
      <c r="AH37" s="8" t="str">
        <f>IF(本体!AP37&lt;&gt; "", "Re-188", "")</f>
        <v>Re-188</v>
      </c>
      <c r="AI37" s="8" t="str">
        <f>IF(本体!AQ37&lt;&gt; "", "Ir-192", "")</f>
        <v/>
      </c>
      <c r="AJ37" s="8" t="str">
        <f>IF(本体!AR37&lt;&gt; "", "Tl-201", "")</f>
        <v>Tl-201</v>
      </c>
      <c r="AK37" s="8" t="str">
        <f>IF(本体!AS37&lt;&gt; "", "Pb-210", "")</f>
        <v/>
      </c>
      <c r="AL37" s="8" t="str">
        <f>IF(本体!AT37&lt;&gt; "", "At-211", "")</f>
        <v>At-211</v>
      </c>
      <c r="AM37" s="8" t="str">
        <f>IF(本体!AU37&lt;&gt; "", "Pb-212", "")</f>
        <v/>
      </c>
      <c r="AN37" s="8" t="str">
        <f>IF(本体!AV37&lt;&gt; "", "Ra-223", "")</f>
        <v/>
      </c>
      <c r="AO37" s="8" t="str">
        <f>IF(本体!AW37&lt;&gt; "", "Ra-224", "")</f>
        <v/>
      </c>
      <c r="AP37" s="8" t="str">
        <f>IF(本体!AX37&lt;&gt; "", "Ac-225", "")</f>
        <v>Ac-225</v>
      </c>
      <c r="AQ37" s="8" t="str">
        <f t="shared" si="0"/>
        <v>C-11、N-13、F-18、Na-22、P-32、P-33、S-35、Cr-51、Fe-59、Co-57、Cu-64、Zn-65、Ga-67、Ga-68、Ge-68、Y-88、Zr-89、Y-90、Tc-99m、In-111、I-123、I-124、I-125、I-131、Cs-137、Lu-177、Re-188、Tl-201、At-211、Ac-225</v>
      </c>
    </row>
    <row r="38" spans="1:43">
      <c r="A38" s="8" t="str">
        <f>本体!C38</f>
        <v>大阪大学</v>
      </c>
      <c r="B38" s="8" t="str">
        <f>IF(本体!J38&lt;&gt; "", "H-3", "")</f>
        <v>H-3</v>
      </c>
      <c r="C38" s="8" t="str">
        <f>IF(本体!K38&lt;&gt; "", "C-11", "")</f>
        <v>C-11</v>
      </c>
      <c r="D38" s="8" t="str">
        <f>IF(本体!L38&lt;&gt; "", "C-14", "")</f>
        <v>C-14</v>
      </c>
      <c r="E38" s="8" t="str">
        <f>IF(本体!M38&lt;&gt; "", "N-13", "")</f>
        <v>N-13</v>
      </c>
      <c r="F38" s="8" t="str">
        <f>IF(本体!N38&lt;&gt; "", "F-18", "")</f>
        <v>F-18</v>
      </c>
      <c r="G38" s="8" t="str">
        <f>IF(本体!O38&lt;&gt; "", "Na-22", "")</f>
        <v>Na-22</v>
      </c>
      <c r="H38" s="8" t="str">
        <f>IF(本体!P38&lt;&gt; "", "P-32", "")</f>
        <v>P-32</v>
      </c>
      <c r="I38" s="8" t="str">
        <f>IF(本体!Q38&lt;&gt; "", "P-33", "")</f>
        <v>P-33</v>
      </c>
      <c r="J38" s="8" t="str">
        <f>IF(本体!R38&lt;&gt; "", "S-35", "")</f>
        <v>S-35</v>
      </c>
      <c r="K38" s="8" t="str">
        <f>IF(本体!S38&lt;&gt; "", "Cl-36", "")</f>
        <v>Cl-36</v>
      </c>
      <c r="L38" s="8" t="str">
        <f>IF(本体!T38&lt;&gt; "", "Ca-45", "")</f>
        <v>Ca-45</v>
      </c>
      <c r="M38" s="8" t="str">
        <f>IF(本体!U38&lt;&gt; "", "Cr-51", "")</f>
        <v>Cr-51</v>
      </c>
      <c r="N38" s="8" t="str">
        <f>IF(本体!V38&lt;&gt; "", "Fe-59", "")</f>
        <v>Fe-59</v>
      </c>
      <c r="O38" s="8" t="str">
        <f>IF(本体!W38&lt;&gt; "", "Co-57", "")</f>
        <v>Co-57</v>
      </c>
      <c r="P38" s="8" t="str">
        <f>IF(本体!X38&lt;&gt; "", "Co-60", "")</f>
        <v>Co-60</v>
      </c>
      <c r="Q38" s="8" t="str">
        <f>IF(本体!Y38&lt;&gt; "", "Cu-64", "")</f>
        <v>Cu-64</v>
      </c>
      <c r="R38" s="8" t="str">
        <f>IF(本体!Z38&lt;&gt; "", "Zn-65", "")</f>
        <v>Zn-65</v>
      </c>
      <c r="S38" s="8" t="str">
        <f>IF(本体!AA38&lt;&gt; "", "Ga-67", "")</f>
        <v>Ga-67</v>
      </c>
      <c r="T38" s="8" t="str">
        <f>IF(本体!AB38&lt;&gt; "", "Ga-68", "")</f>
        <v>Ga-68</v>
      </c>
      <c r="U38" s="8" t="str">
        <f>IF(本体!AC38&lt;&gt; "", "Ge-68", "")</f>
        <v>Ge-68</v>
      </c>
      <c r="V38" s="8" t="str">
        <f>IF(本体!AD38&lt;&gt; "", "Y-88", "")</f>
        <v>Y-88</v>
      </c>
      <c r="W38" s="8" t="str">
        <f>IF(本体!AE38&lt;&gt; "", "Zr-89", "")</f>
        <v>Zr-89</v>
      </c>
      <c r="X38" s="8" t="str">
        <f>IF(本体!AF38&lt;&gt; "", "Y-90", "")</f>
        <v>Y-90</v>
      </c>
      <c r="Y38" s="8" t="str">
        <f>IF(本体!AG38&lt;&gt; "", "Tc-99m", "")</f>
        <v>Tc-99m</v>
      </c>
      <c r="Z38" s="8" t="str">
        <f>IF(本体!AH38&lt;&gt; "", "In-111", "")</f>
        <v>In-111</v>
      </c>
      <c r="AA38" s="8" t="str">
        <f>IF(本体!AI38&lt;&gt; "", "I-123", "")</f>
        <v>I-123</v>
      </c>
      <c r="AB38" s="8" t="str">
        <f>IF(本体!AJ38&lt;&gt; "", "I-124", "")</f>
        <v>I-124</v>
      </c>
      <c r="AC38" s="8" t="str">
        <f>IF(本体!AK38&lt;&gt; "", "I-125", "")</f>
        <v>I-125</v>
      </c>
      <c r="AD38" s="8" t="str">
        <f>IF(本体!AL38&lt;&gt; "", "I-131", "")</f>
        <v>I-131</v>
      </c>
      <c r="AE38" s="8" t="str">
        <f>IF(本体!AM38&lt;&gt; "", "Ba-135m", "")</f>
        <v>Ba-135m</v>
      </c>
      <c r="AF38" s="8" t="str">
        <f>IF(本体!AN38&lt;&gt; "", "Cs-137", "")</f>
        <v>Cs-137</v>
      </c>
      <c r="AG38" s="8" t="str">
        <f>IF(本体!AO38&lt;&gt; "", "Lu-177", "")</f>
        <v>Lu-177</v>
      </c>
      <c r="AH38" s="8" t="str">
        <f>IF(本体!AP38&lt;&gt; "", "Re-188", "")</f>
        <v>Re-188</v>
      </c>
      <c r="AI38" s="8" t="str">
        <f>IF(本体!AQ38&lt;&gt; "", "Ir-192", "")</f>
        <v>Ir-192</v>
      </c>
      <c r="AJ38" s="8" t="str">
        <f>IF(本体!AR38&lt;&gt; "", "Tl-201", "")</f>
        <v>Tl-201</v>
      </c>
      <c r="AK38" s="8" t="str">
        <f>IF(本体!AS38&lt;&gt; "", "Pb-210", "")</f>
        <v>Pb-210</v>
      </c>
      <c r="AL38" s="8" t="str">
        <f>IF(本体!AT38&lt;&gt; "", "At-211", "")</f>
        <v>At-211</v>
      </c>
      <c r="AM38" s="8" t="str">
        <f>IF(本体!AU38&lt;&gt; "", "Pb-212", "")</f>
        <v>Pb-212</v>
      </c>
      <c r="AN38" s="8" t="str">
        <f>IF(本体!AV38&lt;&gt; "", "Ra-223", "")</f>
        <v>Ra-223</v>
      </c>
      <c r="AO38" s="8" t="str">
        <f>IF(本体!AW38&lt;&gt; "", "Ra-224", "")</f>
        <v>Ra-224</v>
      </c>
      <c r="AP38" s="8" t="str">
        <f>IF(本体!AX38&lt;&gt; "", "Ac-225", "")</f>
        <v>Ac-225</v>
      </c>
      <c r="AQ38" s="8" t="str">
        <f t="shared" si="0"/>
        <v>H-3、C-11、C-14、N-13、F-18、Na-22、P-32、P-33、S-35、Cl-36、Ca-45、Cr-51、Fe-59、Co-57、Co-60、Cu-64、Zn-65、Ga-67、Ga-68、Ge-68、Y-88、Zr-89、Y-90、Tc-99m、In-111、I-123、I-124、I-125、I-131、Ba-135m、Cs-137、Lu-177、Re-188、Ir-192、Tl-201、Pb-210、At-211、Pb-212、Ra-223、Ra-224、Ac-225</v>
      </c>
    </row>
    <row r="39" spans="1:43">
      <c r="A39" s="8" t="str">
        <f>本体!C39</f>
        <v>東京医科歯科大学</v>
      </c>
      <c r="B39" s="8" t="str">
        <f>IF(本体!J39&lt;&gt; "", "H-3", "")</f>
        <v>H-3</v>
      </c>
      <c r="C39" s="8" t="str">
        <f>IF(本体!K39&lt;&gt; "", "C-11", "")</f>
        <v/>
      </c>
      <c r="D39" s="8" t="str">
        <f>IF(本体!L39&lt;&gt; "", "C-14", "")</f>
        <v>C-14</v>
      </c>
      <c r="E39" s="8" t="str">
        <f>IF(本体!M39&lt;&gt; "", "N-13", "")</f>
        <v/>
      </c>
      <c r="F39" s="8" t="str">
        <f>IF(本体!N39&lt;&gt; "", "F-18", "")</f>
        <v/>
      </c>
      <c r="G39" s="8" t="str">
        <f>IF(本体!O39&lt;&gt; "", "Na-22", "")</f>
        <v>Na-22</v>
      </c>
      <c r="H39" s="8" t="str">
        <f>IF(本体!P39&lt;&gt; "", "P-32", "")</f>
        <v>P-32</v>
      </c>
      <c r="I39" s="8" t="str">
        <f>IF(本体!Q39&lt;&gt; "", "P-33", "")</f>
        <v>P-33</v>
      </c>
      <c r="J39" s="8" t="str">
        <f>IF(本体!R39&lt;&gt; "", "S-35", "")</f>
        <v>S-35</v>
      </c>
      <c r="K39" s="8" t="str">
        <f>IF(本体!S39&lt;&gt; "", "Cl-36", "")</f>
        <v>Cl-36</v>
      </c>
      <c r="L39" s="8" t="str">
        <f>IF(本体!T39&lt;&gt; "", "Ca-45", "")</f>
        <v>Ca-45</v>
      </c>
      <c r="M39" s="8" t="str">
        <f>IF(本体!U39&lt;&gt; "", "Cr-51", "")</f>
        <v>Cr-51</v>
      </c>
      <c r="N39" s="8" t="str">
        <f>IF(本体!V39&lt;&gt; "", "Fe-59", "")</f>
        <v>Fe-59</v>
      </c>
      <c r="O39" s="8" t="str">
        <f>IF(本体!W39&lt;&gt; "", "Co-57", "")</f>
        <v>Co-57</v>
      </c>
      <c r="P39" s="8" t="str">
        <f>IF(本体!X39&lt;&gt; "", "Co-60", "")</f>
        <v>Co-60</v>
      </c>
      <c r="Q39" s="8" t="str">
        <f>IF(本体!Y39&lt;&gt; "", "Cu-64", "")</f>
        <v>Cu-64</v>
      </c>
      <c r="R39" s="8" t="str">
        <f>IF(本体!Z39&lt;&gt; "", "Zn-65", "")</f>
        <v>Zn-65</v>
      </c>
      <c r="S39" s="8" t="str">
        <f>IF(本体!AA39&lt;&gt; "", "Ga-67", "")</f>
        <v>Ga-67</v>
      </c>
      <c r="T39" s="8" t="str">
        <f>IF(本体!AB39&lt;&gt; "", "Ga-68", "")</f>
        <v/>
      </c>
      <c r="U39" s="8" t="str">
        <f>IF(本体!AC39&lt;&gt; "", "Ge-68", "")</f>
        <v/>
      </c>
      <c r="V39" s="8" t="str">
        <f>IF(本体!AD39&lt;&gt; "", "Y-88", "")</f>
        <v/>
      </c>
      <c r="W39" s="8" t="str">
        <f>IF(本体!AE39&lt;&gt; "", "Zr-89", "")</f>
        <v/>
      </c>
      <c r="X39" s="8" t="str">
        <f>IF(本体!AF39&lt;&gt; "", "Y-90", "")</f>
        <v>Y-90</v>
      </c>
      <c r="Y39" s="8" t="str">
        <f>IF(本体!AG39&lt;&gt; "", "Tc-99m", "")</f>
        <v>Tc-99m</v>
      </c>
      <c r="Z39" s="8" t="str">
        <f>IF(本体!AH39&lt;&gt; "", "In-111", "")</f>
        <v>In-111</v>
      </c>
      <c r="AA39" s="8" t="str">
        <f>IF(本体!AI39&lt;&gt; "", "I-123", "")</f>
        <v>I-123</v>
      </c>
      <c r="AB39" s="8" t="str">
        <f>IF(本体!AJ39&lt;&gt; "", "I-124", "")</f>
        <v/>
      </c>
      <c r="AC39" s="8" t="str">
        <f>IF(本体!AK39&lt;&gt; "", "I-125", "")</f>
        <v>I-125</v>
      </c>
      <c r="AD39" s="8" t="str">
        <f>IF(本体!AL39&lt;&gt; "", "I-131", "")</f>
        <v>I-131</v>
      </c>
      <c r="AE39" s="8" t="str">
        <f>IF(本体!AM39&lt;&gt; "", "Ba-135m", "")</f>
        <v/>
      </c>
      <c r="AF39" s="8" t="str">
        <f>IF(本体!AN39&lt;&gt; "", "Cs-137", "")</f>
        <v>Cs-137</v>
      </c>
      <c r="AG39" s="8" t="str">
        <f>IF(本体!AO39&lt;&gt; "", "Lu-177", "")</f>
        <v/>
      </c>
      <c r="AH39" s="8" t="str">
        <f>IF(本体!AP39&lt;&gt; "", "Re-188", "")</f>
        <v/>
      </c>
      <c r="AI39" s="8" t="str">
        <f>IF(本体!AQ39&lt;&gt; "", "Ir-192", "")</f>
        <v/>
      </c>
      <c r="AJ39" s="8" t="str">
        <f>IF(本体!AR39&lt;&gt; "", "Tl-201", "")</f>
        <v/>
      </c>
      <c r="AK39" s="8" t="str">
        <f>IF(本体!AS39&lt;&gt; "", "Pb-210", "")</f>
        <v/>
      </c>
      <c r="AL39" s="8" t="str">
        <f>IF(本体!AT39&lt;&gt; "", "At-211", "")</f>
        <v/>
      </c>
      <c r="AM39" s="8" t="str">
        <f>IF(本体!AU39&lt;&gt; "", "Pb-212", "")</f>
        <v/>
      </c>
      <c r="AN39" s="8" t="str">
        <f>IF(本体!AV39&lt;&gt; "", "Ra-223", "")</f>
        <v/>
      </c>
      <c r="AO39" s="8" t="str">
        <f>IF(本体!AW39&lt;&gt; "", "Ra-224", "")</f>
        <v/>
      </c>
      <c r="AP39" s="8" t="str">
        <f>IF(本体!AX39&lt;&gt; "", "Ac-225", "")</f>
        <v/>
      </c>
      <c r="AQ39" s="8" t="str">
        <f t="shared" si="0"/>
        <v>H-3、C-14、Na-22、P-32、P-33、S-35、Cl-36、Ca-45、Cr-51、Fe-59、Co-57、Co-60、Cu-64、Zn-65、Ga-67、Y-90、Tc-99m、In-111、I-123、I-125、I-131、Cs-137</v>
      </c>
    </row>
    <row r="40" spans="1:43">
      <c r="A40" s="8" t="str">
        <f>本体!C40</f>
        <v>京都大学</v>
      </c>
      <c r="B40" s="8" t="str">
        <f>IF(本体!J40&lt;&gt; "", "H-3", "")</f>
        <v/>
      </c>
      <c r="C40" s="8" t="str">
        <f>IF(本体!K40&lt;&gt; "", "C-11", "")</f>
        <v/>
      </c>
      <c r="D40" s="8" t="str">
        <f>IF(本体!L40&lt;&gt; "", "C-14", "")</f>
        <v/>
      </c>
      <c r="E40" s="8" t="str">
        <f>IF(本体!M40&lt;&gt; "", "N-13", "")</f>
        <v/>
      </c>
      <c r="F40" s="8" t="str">
        <f>IF(本体!N40&lt;&gt; "", "F-18", "")</f>
        <v/>
      </c>
      <c r="G40" s="8" t="str">
        <f>IF(本体!O40&lt;&gt; "", "Na-22", "")</f>
        <v/>
      </c>
      <c r="H40" s="8" t="str">
        <f>IF(本体!P40&lt;&gt; "", "P-32", "")</f>
        <v/>
      </c>
      <c r="I40" s="8" t="str">
        <f>IF(本体!Q40&lt;&gt; "", "P-33", "")</f>
        <v/>
      </c>
      <c r="J40" s="8" t="str">
        <f>IF(本体!R40&lt;&gt; "", "S-35", "")</f>
        <v/>
      </c>
      <c r="K40" s="8" t="str">
        <f>IF(本体!S40&lt;&gt; "", "Cl-36", "")</f>
        <v/>
      </c>
      <c r="L40" s="8" t="str">
        <f>IF(本体!T40&lt;&gt; "", "Ca-45", "")</f>
        <v/>
      </c>
      <c r="M40" s="8" t="str">
        <f>IF(本体!U40&lt;&gt; "", "Cr-51", "")</f>
        <v/>
      </c>
      <c r="N40" s="8" t="str">
        <f>IF(本体!V40&lt;&gt; "", "Fe-59", "")</f>
        <v/>
      </c>
      <c r="O40" s="8" t="str">
        <f>IF(本体!W40&lt;&gt; "", "Co-57", "")</f>
        <v/>
      </c>
      <c r="P40" s="8" t="str">
        <f>IF(本体!X40&lt;&gt; "", "Co-60", "")</f>
        <v/>
      </c>
      <c r="Q40" s="8" t="str">
        <f>IF(本体!Y40&lt;&gt; "", "Cu-64", "")</f>
        <v/>
      </c>
      <c r="R40" s="8" t="str">
        <f>IF(本体!Z40&lt;&gt; "", "Zn-65", "")</f>
        <v/>
      </c>
      <c r="S40" s="8" t="str">
        <f>IF(本体!AA40&lt;&gt; "", "Ga-67", "")</f>
        <v/>
      </c>
      <c r="T40" s="8" t="str">
        <f>IF(本体!AB40&lt;&gt; "", "Ga-68", "")</f>
        <v/>
      </c>
      <c r="U40" s="8" t="str">
        <f>IF(本体!AC40&lt;&gt; "", "Ge-68", "")</f>
        <v/>
      </c>
      <c r="V40" s="8" t="str">
        <f>IF(本体!AD40&lt;&gt; "", "Y-88", "")</f>
        <v/>
      </c>
      <c r="W40" s="8" t="str">
        <f>IF(本体!AE40&lt;&gt; "", "Zr-89", "")</f>
        <v/>
      </c>
      <c r="X40" s="8" t="str">
        <f>IF(本体!AF40&lt;&gt; "", "Y-90", "")</f>
        <v/>
      </c>
      <c r="Y40" s="8" t="str">
        <f>IF(本体!AG40&lt;&gt; "", "Tc-99m", "")</f>
        <v/>
      </c>
      <c r="Z40" s="8" t="str">
        <f>IF(本体!AH40&lt;&gt; "", "In-111", "")</f>
        <v/>
      </c>
      <c r="AA40" s="8" t="str">
        <f>IF(本体!AI40&lt;&gt; "", "I-123", "")</f>
        <v/>
      </c>
      <c r="AB40" s="8" t="str">
        <f>IF(本体!AJ40&lt;&gt; "", "I-124", "")</f>
        <v/>
      </c>
      <c r="AC40" s="8" t="str">
        <f>IF(本体!AK40&lt;&gt; "", "I-125", "")</f>
        <v/>
      </c>
      <c r="AD40" s="8" t="str">
        <f>IF(本体!AL40&lt;&gt; "", "I-131", "")</f>
        <v/>
      </c>
      <c r="AE40" s="8" t="str">
        <f>IF(本体!AM40&lt;&gt; "", "Ba-135m", "")</f>
        <v/>
      </c>
      <c r="AF40" s="8" t="str">
        <f>IF(本体!AN40&lt;&gt; "", "Cs-137", "")</f>
        <v/>
      </c>
      <c r="AG40" s="8" t="str">
        <f>IF(本体!AO40&lt;&gt; "", "Lu-177", "")</f>
        <v/>
      </c>
      <c r="AH40" s="8" t="str">
        <f>IF(本体!AP40&lt;&gt; "", "Re-188", "")</f>
        <v/>
      </c>
      <c r="AI40" s="8" t="str">
        <f>IF(本体!AQ40&lt;&gt; "", "Ir-192", "")</f>
        <v/>
      </c>
      <c r="AJ40" s="8" t="str">
        <f>IF(本体!AR40&lt;&gt; "", "Tl-201", "")</f>
        <v/>
      </c>
      <c r="AK40" s="8" t="str">
        <f>IF(本体!AS40&lt;&gt; "", "Pb-210", "")</f>
        <v/>
      </c>
      <c r="AL40" s="8" t="str">
        <f>IF(本体!AT40&lt;&gt; "", "At-211", "")</f>
        <v/>
      </c>
      <c r="AM40" s="8" t="str">
        <f>IF(本体!AU40&lt;&gt; "", "Pb-212", "")</f>
        <v/>
      </c>
      <c r="AN40" s="8" t="str">
        <f>IF(本体!AV40&lt;&gt; "", "Ra-223", "")</f>
        <v/>
      </c>
      <c r="AO40" s="8" t="str">
        <f>IF(本体!AW40&lt;&gt; "", "Ra-224", "")</f>
        <v/>
      </c>
      <c r="AP40" s="8" t="str">
        <f>IF(本体!AX40&lt;&gt; "", "Ac-225", "")</f>
        <v/>
      </c>
      <c r="AQ40" s="8" t="str">
        <f>"（加速器による放射線種）Ｘ線、電子線、及びH, He, Li, C, Cより重い希ガス以外のイオン（安定同位体に限る）"&amp;_xlfn.TEXTJOIN("、",TRUE,B40:AP40)</f>
        <v>（加速器による放射線種）Ｘ線、電子線、及びH, He, Li, C, Cより重い希ガス以外のイオン（安定同位体に限る）</v>
      </c>
    </row>
    <row r="41" spans="1:43">
      <c r="A41" s="8" t="str">
        <f>本体!C41</f>
        <v>名古屋大学</v>
      </c>
      <c r="B41" s="8" t="str">
        <f>IF(本体!J41&lt;&gt; "", "H-3", "")</f>
        <v>H-3</v>
      </c>
      <c r="C41" s="8" t="str">
        <f>IF(本体!K41&lt;&gt; "", "C-11", "")</f>
        <v>C-11</v>
      </c>
      <c r="D41" s="8" t="str">
        <f>IF(本体!L41&lt;&gt; "", "C-14", "")</f>
        <v/>
      </c>
      <c r="E41" s="8" t="str">
        <f>IF(本体!M41&lt;&gt; "", "N-13", "")</f>
        <v/>
      </c>
      <c r="F41" s="8" t="str">
        <f>IF(本体!N41&lt;&gt; "", "F-18", "")</f>
        <v>F-18</v>
      </c>
      <c r="G41" s="8" t="str">
        <f>IF(本体!O41&lt;&gt; "", "Na-22", "")</f>
        <v>Na-22</v>
      </c>
      <c r="H41" s="8" t="str">
        <f>IF(本体!P41&lt;&gt; "", "P-32", "")</f>
        <v>P-32</v>
      </c>
      <c r="I41" s="8" t="str">
        <f>IF(本体!Q41&lt;&gt; "", "P-33", "")</f>
        <v>P-33</v>
      </c>
      <c r="J41" s="8" t="str">
        <f>IF(本体!R41&lt;&gt; "", "S-35", "")</f>
        <v>S-35</v>
      </c>
      <c r="K41" s="8" t="str">
        <f>IF(本体!S41&lt;&gt; "", "Cl-36", "")</f>
        <v>Cl-36</v>
      </c>
      <c r="L41" s="8" t="str">
        <f>IF(本体!T41&lt;&gt; "", "Ca-45", "")</f>
        <v>Ca-45</v>
      </c>
      <c r="M41" s="8" t="str">
        <f>IF(本体!U41&lt;&gt; "", "Cr-51", "")</f>
        <v>Cr-51</v>
      </c>
      <c r="N41" s="8" t="str">
        <f>IF(本体!V41&lt;&gt; "", "Fe-59", "")</f>
        <v>Fe-59</v>
      </c>
      <c r="O41" s="8" t="str">
        <f>IF(本体!W41&lt;&gt; "", "Co-57", "")</f>
        <v>Co-57</v>
      </c>
      <c r="P41" s="8" t="str">
        <f>IF(本体!X41&lt;&gt; "", "Co-60", "")</f>
        <v>Co-60</v>
      </c>
      <c r="Q41" s="8" t="str">
        <f>IF(本体!Y41&lt;&gt; "", "Cu-64", "")</f>
        <v>Cu-64</v>
      </c>
      <c r="R41" s="8" t="str">
        <f>IF(本体!Z41&lt;&gt; "", "Zn-65", "")</f>
        <v/>
      </c>
      <c r="S41" s="8" t="str">
        <f>IF(本体!AA41&lt;&gt; "", "Ga-67", "")</f>
        <v>Ga-67</v>
      </c>
      <c r="T41" s="8" t="str">
        <f>IF(本体!AB41&lt;&gt; "", "Ga-68", "")</f>
        <v/>
      </c>
      <c r="U41" s="8" t="str">
        <f>IF(本体!AC41&lt;&gt; "", "Ge-68", "")</f>
        <v>Ge-68</v>
      </c>
      <c r="V41" s="8" t="str">
        <f>IF(本体!AD41&lt;&gt; "", "Y-88", "")</f>
        <v>Y-88</v>
      </c>
      <c r="W41" s="8" t="str">
        <f>IF(本体!AE41&lt;&gt; "", "Zr-89", "")</f>
        <v/>
      </c>
      <c r="X41" s="8" t="str">
        <f>IF(本体!AF41&lt;&gt; "", "Y-90", "")</f>
        <v>Y-90</v>
      </c>
      <c r="Y41" s="8" t="str">
        <f>IF(本体!AG41&lt;&gt; "", "Tc-99m", "")</f>
        <v/>
      </c>
      <c r="Z41" s="8" t="str">
        <f>IF(本体!AH41&lt;&gt; "", "In-111", "")</f>
        <v>In-111</v>
      </c>
      <c r="AA41" s="8" t="str">
        <f>IF(本体!AI41&lt;&gt; "", "I-123", "")</f>
        <v/>
      </c>
      <c r="AB41" s="8" t="str">
        <f>IF(本体!AJ41&lt;&gt; "", "I-124", "")</f>
        <v/>
      </c>
      <c r="AC41" s="8" t="str">
        <f>IF(本体!AK41&lt;&gt; "", "I-125", "")</f>
        <v>I-125</v>
      </c>
      <c r="AD41" s="8" t="str">
        <f>IF(本体!AL41&lt;&gt; "", "I-131", "")</f>
        <v>I-131</v>
      </c>
      <c r="AE41" s="8" t="str">
        <f>IF(本体!AM41&lt;&gt; "", "Ba-135m", "")</f>
        <v/>
      </c>
      <c r="AF41" s="8" t="str">
        <f>IF(本体!AN41&lt;&gt; "", "Cs-137", "")</f>
        <v>Cs-137</v>
      </c>
      <c r="AG41" s="8" t="str">
        <f>IF(本体!AO41&lt;&gt; "", "Lu-177", "")</f>
        <v>Lu-177</v>
      </c>
      <c r="AH41" s="8" t="str">
        <f>IF(本体!AP41&lt;&gt; "", "Re-188", "")</f>
        <v/>
      </c>
      <c r="AI41" s="8" t="str">
        <f>IF(本体!AQ41&lt;&gt; "", "Ir-192", "")</f>
        <v/>
      </c>
      <c r="AJ41" s="8" t="str">
        <f>IF(本体!AR41&lt;&gt; "", "Tl-201", "")</f>
        <v>Tl-201</v>
      </c>
      <c r="AK41" s="8" t="str">
        <f>IF(本体!AS41&lt;&gt; "", "Pb-210", "")</f>
        <v>Pb-210</v>
      </c>
      <c r="AL41" s="8" t="str">
        <f>IF(本体!AT41&lt;&gt; "", "At-211", "")</f>
        <v/>
      </c>
      <c r="AM41" s="8" t="str">
        <f>IF(本体!AU41&lt;&gt; "", "Pb-212", "")</f>
        <v/>
      </c>
      <c r="AN41" s="8" t="str">
        <f>IF(本体!AV41&lt;&gt; "", "Ra-223", "")</f>
        <v/>
      </c>
      <c r="AO41" s="8" t="str">
        <f>IF(本体!AW41&lt;&gt; "", "Ra-224", "")</f>
        <v/>
      </c>
      <c r="AP41" s="8" t="str">
        <f>IF(本体!AX41&lt;&gt; "", "Ac-225", "")</f>
        <v/>
      </c>
      <c r="AQ41" s="8" t="str">
        <f t="shared" si="0"/>
        <v>H-3、C-11、F-18、Na-22、P-32、P-33、S-35、Cl-36、Ca-45、Cr-51、Fe-59、Co-57、Co-60、Cu-64、Ga-67、Ge-68、Y-88、Y-90、In-111、I-125、I-131、Cs-137、Lu-177、Tl-201、Pb-210</v>
      </c>
    </row>
    <row r="42" spans="1:43">
      <c r="A42" s="8" t="str">
        <f>本体!C42</f>
        <v>大阪公立大学</v>
      </c>
      <c r="B42" s="8" t="str">
        <f>IF(本体!J42&lt;&gt; "", "H-3", "")</f>
        <v>H-3</v>
      </c>
      <c r="C42" s="8" t="str">
        <f>IF(本体!K42&lt;&gt; "", "C-11", "")</f>
        <v/>
      </c>
      <c r="D42" s="8" t="str">
        <f>IF(本体!L42&lt;&gt; "", "C-14", "")</f>
        <v>C-14</v>
      </c>
      <c r="E42" s="8" t="str">
        <f>IF(本体!M42&lt;&gt; "", "N-13", "")</f>
        <v/>
      </c>
      <c r="F42" s="8" t="str">
        <f>IF(本体!N42&lt;&gt; "", "F-18", "")</f>
        <v/>
      </c>
      <c r="G42" s="8" t="str">
        <f>IF(本体!O42&lt;&gt; "", "Na-22", "")</f>
        <v/>
      </c>
      <c r="H42" s="8" t="str">
        <f>IF(本体!P42&lt;&gt; "", "P-32", "")</f>
        <v>P-32</v>
      </c>
      <c r="I42" s="8" t="str">
        <f>IF(本体!Q42&lt;&gt; "", "P-33", "")</f>
        <v>P-33</v>
      </c>
      <c r="J42" s="8" t="str">
        <f>IF(本体!R42&lt;&gt; "", "S-35", "")</f>
        <v>S-35</v>
      </c>
      <c r="K42" s="8" t="str">
        <f>IF(本体!S42&lt;&gt; "", "Cl-36", "")</f>
        <v/>
      </c>
      <c r="L42" s="8" t="str">
        <f>IF(本体!T42&lt;&gt; "", "Ca-45", "")</f>
        <v>Ca-45</v>
      </c>
      <c r="M42" s="8" t="str">
        <f>IF(本体!U42&lt;&gt; "", "Cr-51", "")</f>
        <v/>
      </c>
      <c r="N42" s="8" t="str">
        <f>IF(本体!V42&lt;&gt; "", "Fe-59", "")</f>
        <v/>
      </c>
      <c r="O42" s="8" t="str">
        <f>IF(本体!W42&lt;&gt; "", "Co-57", "")</f>
        <v/>
      </c>
      <c r="P42" s="8" t="str">
        <f>IF(本体!X42&lt;&gt; "", "Co-60", "")</f>
        <v/>
      </c>
      <c r="Q42" s="8" t="str">
        <f>IF(本体!Y42&lt;&gt; "", "Cu-64", "")</f>
        <v/>
      </c>
      <c r="R42" s="8" t="str">
        <f>IF(本体!Z42&lt;&gt; "", "Zn-65", "")</f>
        <v/>
      </c>
      <c r="S42" s="8" t="str">
        <f>IF(本体!AA42&lt;&gt; "", "Ga-67", "")</f>
        <v/>
      </c>
      <c r="T42" s="8" t="str">
        <f>IF(本体!AB42&lt;&gt; "", "Ga-68", "")</f>
        <v/>
      </c>
      <c r="U42" s="8" t="str">
        <f>IF(本体!AC42&lt;&gt; "", "Ge-68", "")</f>
        <v/>
      </c>
      <c r="V42" s="8" t="str">
        <f>IF(本体!AD42&lt;&gt; "", "Y-88", "")</f>
        <v/>
      </c>
      <c r="W42" s="8" t="str">
        <f>IF(本体!AE42&lt;&gt; "", "Zr-89", "")</f>
        <v/>
      </c>
      <c r="X42" s="8" t="str">
        <f>IF(本体!AF42&lt;&gt; "", "Y-90", "")</f>
        <v/>
      </c>
      <c r="Y42" s="8" t="str">
        <f>IF(本体!AG42&lt;&gt; "", "Tc-99m", "")</f>
        <v/>
      </c>
      <c r="Z42" s="8" t="str">
        <f>IF(本体!AH42&lt;&gt; "", "In-111", "")</f>
        <v/>
      </c>
      <c r="AA42" s="8" t="str">
        <f>IF(本体!AI42&lt;&gt; "", "I-123", "")</f>
        <v/>
      </c>
      <c r="AB42" s="8" t="str">
        <f>IF(本体!AJ42&lt;&gt; "", "I-124", "")</f>
        <v/>
      </c>
      <c r="AC42" s="8" t="str">
        <f>IF(本体!AK42&lt;&gt; "", "I-125", "")</f>
        <v/>
      </c>
      <c r="AD42" s="8" t="str">
        <f>IF(本体!AL42&lt;&gt; "", "I-131", "")</f>
        <v/>
      </c>
      <c r="AE42" s="8" t="str">
        <f>IF(本体!AM42&lt;&gt; "", "Ba-135m", "")</f>
        <v/>
      </c>
      <c r="AF42" s="8" t="str">
        <f>IF(本体!AN42&lt;&gt; "", "Cs-137", "")</f>
        <v/>
      </c>
      <c r="AG42" s="8" t="str">
        <f>IF(本体!AO42&lt;&gt; "", "Lu-177", "")</f>
        <v/>
      </c>
      <c r="AH42" s="8" t="str">
        <f>IF(本体!AP42&lt;&gt; "", "Re-188", "")</f>
        <v/>
      </c>
      <c r="AI42" s="8" t="str">
        <f>IF(本体!AQ42&lt;&gt; "", "Ir-192", "")</f>
        <v/>
      </c>
      <c r="AJ42" s="8" t="str">
        <f>IF(本体!AR42&lt;&gt; "", "Tl-201", "")</f>
        <v/>
      </c>
      <c r="AK42" s="8" t="str">
        <f>IF(本体!AS42&lt;&gt; "", "Pb-210", "")</f>
        <v/>
      </c>
      <c r="AL42" s="8" t="str">
        <f>IF(本体!AT42&lt;&gt; "", "At-211", "")</f>
        <v/>
      </c>
      <c r="AM42" s="8" t="str">
        <f>IF(本体!AU42&lt;&gt; "", "Pb-212", "")</f>
        <v/>
      </c>
      <c r="AN42" s="8" t="str">
        <f>IF(本体!AV42&lt;&gt; "", "Ra-223", "")</f>
        <v/>
      </c>
      <c r="AO42" s="8" t="str">
        <f>IF(本体!AW42&lt;&gt; "", "Ra-224", "")</f>
        <v/>
      </c>
      <c r="AP42" s="8" t="str">
        <f>IF(本体!AX42&lt;&gt; "", "Ac-225", "")</f>
        <v/>
      </c>
      <c r="AQ42" s="8" t="str">
        <f t="shared" si="0"/>
        <v>H-3、C-14、P-32、P-33、S-35、Ca-45</v>
      </c>
    </row>
    <row r="43" spans="1:43">
      <c r="A43" s="8" t="str">
        <f>本体!C43</f>
        <v>東京海洋大学</v>
      </c>
      <c r="B43" s="8" t="str">
        <f>IF(本体!J43&lt;&gt; "", "H-3", "")</f>
        <v>H-3</v>
      </c>
      <c r="C43" s="8" t="str">
        <f>IF(本体!K43&lt;&gt; "", "C-11", "")</f>
        <v/>
      </c>
      <c r="D43" s="8" t="str">
        <f>IF(本体!L43&lt;&gt; "", "C-14", "")</f>
        <v>C-14</v>
      </c>
      <c r="E43" s="8" t="str">
        <f>IF(本体!M43&lt;&gt; "", "N-13", "")</f>
        <v/>
      </c>
      <c r="F43" s="8" t="str">
        <f>IF(本体!N43&lt;&gt; "", "F-18", "")</f>
        <v/>
      </c>
      <c r="G43" s="8" t="str">
        <f>IF(本体!O43&lt;&gt; "", "Na-22", "")</f>
        <v>Na-22</v>
      </c>
      <c r="H43" s="8" t="str">
        <f>IF(本体!P43&lt;&gt; "", "P-32", "")</f>
        <v>P-32</v>
      </c>
      <c r="I43" s="8" t="str">
        <f>IF(本体!Q43&lt;&gt; "", "P-33", "")</f>
        <v>P-33</v>
      </c>
      <c r="J43" s="8" t="str">
        <f>IF(本体!R43&lt;&gt; "", "S-35", "")</f>
        <v>S-35</v>
      </c>
      <c r="K43" s="8" t="str">
        <f>IF(本体!S43&lt;&gt; "", "Cl-36", "")</f>
        <v>Cl-36</v>
      </c>
      <c r="L43" s="8" t="str">
        <f>IF(本体!T43&lt;&gt; "", "Ca-45", "")</f>
        <v>Ca-45</v>
      </c>
      <c r="M43" s="8" t="str">
        <f>IF(本体!U43&lt;&gt; "", "Cr-51", "")</f>
        <v>Cr-51</v>
      </c>
      <c r="N43" s="8" t="str">
        <f>IF(本体!V43&lt;&gt; "", "Fe-59", "")</f>
        <v>Fe-59</v>
      </c>
      <c r="O43" s="8" t="str">
        <f>IF(本体!W43&lt;&gt; "", "Co-57", "")</f>
        <v/>
      </c>
      <c r="P43" s="8" t="str">
        <f>IF(本体!X43&lt;&gt; "", "Co-60", "")</f>
        <v>Co-60</v>
      </c>
      <c r="Q43" s="8" t="str">
        <f>IF(本体!Y43&lt;&gt; "", "Cu-64", "")</f>
        <v>Cu-64</v>
      </c>
      <c r="R43" s="8" t="str">
        <f>IF(本体!Z43&lt;&gt; "", "Zn-65", "")</f>
        <v/>
      </c>
      <c r="S43" s="8" t="str">
        <f>IF(本体!AA43&lt;&gt; "", "Ga-67", "")</f>
        <v/>
      </c>
      <c r="T43" s="8" t="str">
        <f>IF(本体!AB43&lt;&gt; "", "Ga-68", "")</f>
        <v/>
      </c>
      <c r="U43" s="8" t="str">
        <f>IF(本体!AC43&lt;&gt; "", "Ge-68", "")</f>
        <v/>
      </c>
      <c r="V43" s="8" t="str">
        <f>IF(本体!AD43&lt;&gt; "", "Y-88", "")</f>
        <v/>
      </c>
      <c r="W43" s="8" t="str">
        <f>IF(本体!AE43&lt;&gt; "", "Zr-89", "")</f>
        <v/>
      </c>
      <c r="X43" s="8" t="str">
        <f>IF(本体!AF43&lt;&gt; "", "Y-90", "")</f>
        <v>Y-90</v>
      </c>
      <c r="Y43" s="8" t="str">
        <f>IF(本体!AG43&lt;&gt; "", "Tc-99m", "")</f>
        <v/>
      </c>
      <c r="Z43" s="8" t="str">
        <f>IF(本体!AH43&lt;&gt; "", "In-111", "")</f>
        <v/>
      </c>
      <c r="AA43" s="8" t="str">
        <f>IF(本体!AI43&lt;&gt; "", "I-123", "")</f>
        <v/>
      </c>
      <c r="AB43" s="8" t="str">
        <f>IF(本体!AJ43&lt;&gt; "", "I-124", "")</f>
        <v/>
      </c>
      <c r="AC43" s="8" t="str">
        <f>IF(本体!AK43&lt;&gt; "", "I-125", "")</f>
        <v>I-125</v>
      </c>
      <c r="AD43" s="8" t="str">
        <f>IF(本体!AL43&lt;&gt; "", "I-131", "")</f>
        <v>I-131</v>
      </c>
      <c r="AE43" s="8" t="str">
        <f>IF(本体!AM43&lt;&gt; "", "Ba-135m", "")</f>
        <v/>
      </c>
      <c r="AF43" s="8" t="str">
        <f>IF(本体!AN43&lt;&gt; "", "Cs-137", "")</f>
        <v>Cs-137</v>
      </c>
      <c r="AG43" s="8" t="str">
        <f>IF(本体!AO43&lt;&gt; "", "Lu-177", "")</f>
        <v/>
      </c>
      <c r="AH43" s="8" t="str">
        <f>IF(本体!AP43&lt;&gt; "", "Re-188", "")</f>
        <v/>
      </c>
      <c r="AI43" s="8" t="str">
        <f>IF(本体!AQ43&lt;&gt; "", "Ir-192", "")</f>
        <v/>
      </c>
      <c r="AJ43" s="8" t="str">
        <f>IF(本体!AR43&lt;&gt; "", "Tl-201", "")</f>
        <v/>
      </c>
      <c r="AK43" s="8" t="str">
        <f>IF(本体!AS43&lt;&gt; "", "Pb-210", "")</f>
        <v/>
      </c>
      <c r="AL43" s="8" t="str">
        <f>IF(本体!AT43&lt;&gt; "", "At-211", "")</f>
        <v/>
      </c>
      <c r="AM43" s="8" t="str">
        <f>IF(本体!AU43&lt;&gt; "", "Pb-212", "")</f>
        <v/>
      </c>
      <c r="AN43" s="8" t="str">
        <f>IF(本体!AV43&lt;&gt; "", "Ra-223", "")</f>
        <v/>
      </c>
      <c r="AO43" s="8" t="str">
        <f>IF(本体!AW43&lt;&gt; "", "Ra-224", "")</f>
        <v/>
      </c>
      <c r="AP43" s="8" t="str">
        <f>IF(本体!AX43&lt;&gt; "", "Ac-225", "")</f>
        <v/>
      </c>
      <c r="AQ43" s="8" t="str">
        <f t="shared" si="0"/>
        <v>H-3、C-14、Na-22、P-32、P-33、S-35、Cl-36、Ca-45、Cr-51、Fe-59、Co-60、Cu-64、Y-90、I-125、I-131、Cs-137</v>
      </c>
    </row>
    <row r="44" spans="1:43">
      <c r="A44" s="8" t="str">
        <f>本体!C44</f>
        <v>北海道大学</v>
      </c>
      <c r="B44" s="8" t="str">
        <f>IF(本体!J44&lt;&gt; "", "H-3", "")</f>
        <v/>
      </c>
      <c r="C44" s="8" t="str">
        <f>IF(本体!K44&lt;&gt; "", "C-11", "")</f>
        <v/>
      </c>
      <c r="D44" s="8" t="str">
        <f>IF(本体!L44&lt;&gt; "", "C-14", "")</f>
        <v/>
      </c>
      <c r="E44" s="8" t="str">
        <f>IF(本体!M44&lt;&gt; "", "N-13", "")</f>
        <v/>
      </c>
      <c r="F44" s="8" t="str">
        <f>IF(本体!N44&lt;&gt; "", "F-18", "")</f>
        <v/>
      </c>
      <c r="G44" s="8" t="str">
        <f>IF(本体!O44&lt;&gt; "", "Na-22", "")</f>
        <v/>
      </c>
      <c r="H44" s="8" t="str">
        <f>IF(本体!P44&lt;&gt; "", "P-32", "")</f>
        <v>P-32</v>
      </c>
      <c r="I44" s="8" t="str">
        <f>IF(本体!Q44&lt;&gt; "", "P-33", "")</f>
        <v/>
      </c>
      <c r="J44" s="8" t="str">
        <f>IF(本体!R44&lt;&gt; "", "S-35", "")</f>
        <v/>
      </c>
      <c r="K44" s="8" t="str">
        <f>IF(本体!S44&lt;&gt; "", "Cl-36", "")</f>
        <v/>
      </c>
      <c r="L44" s="8" t="str">
        <f>IF(本体!T44&lt;&gt; "", "Ca-45", "")</f>
        <v/>
      </c>
      <c r="M44" s="8" t="str">
        <f>IF(本体!U44&lt;&gt; "", "Cr-51", "")</f>
        <v/>
      </c>
      <c r="N44" s="8" t="str">
        <f>IF(本体!V44&lt;&gt; "", "Fe-59", "")</f>
        <v/>
      </c>
      <c r="O44" s="8" t="str">
        <f>IF(本体!W44&lt;&gt; "", "Co-57", "")</f>
        <v/>
      </c>
      <c r="P44" s="8" t="str">
        <f>IF(本体!X44&lt;&gt; "", "Co-60", "")</f>
        <v/>
      </c>
      <c r="Q44" s="8" t="str">
        <f>IF(本体!Y44&lt;&gt; "", "Cu-64", "")</f>
        <v/>
      </c>
      <c r="R44" s="8" t="str">
        <f>IF(本体!Z44&lt;&gt; "", "Zn-65", "")</f>
        <v/>
      </c>
      <c r="S44" s="8" t="str">
        <f>IF(本体!AA44&lt;&gt; "", "Ga-67", "")</f>
        <v/>
      </c>
      <c r="T44" s="8" t="str">
        <f>IF(本体!AB44&lt;&gt; "", "Ga-68", "")</f>
        <v/>
      </c>
      <c r="U44" s="8" t="str">
        <f>IF(本体!AC44&lt;&gt; "", "Ge-68", "")</f>
        <v/>
      </c>
      <c r="V44" s="8" t="str">
        <f>IF(本体!AD44&lt;&gt; "", "Y-88", "")</f>
        <v/>
      </c>
      <c r="W44" s="8" t="str">
        <f>IF(本体!AE44&lt;&gt; "", "Zr-89", "")</f>
        <v/>
      </c>
      <c r="X44" s="8" t="str">
        <f>IF(本体!AF44&lt;&gt; "", "Y-90", "")</f>
        <v/>
      </c>
      <c r="Y44" s="8" t="str">
        <f>IF(本体!AG44&lt;&gt; "", "Tc-99m", "")</f>
        <v>Tc-99m</v>
      </c>
      <c r="Z44" s="8" t="str">
        <f>IF(本体!AH44&lt;&gt; "", "In-111", "")</f>
        <v/>
      </c>
      <c r="AA44" s="8" t="str">
        <f>IF(本体!AI44&lt;&gt; "", "I-123", "")</f>
        <v/>
      </c>
      <c r="AB44" s="8" t="str">
        <f>IF(本体!AJ44&lt;&gt; "", "I-124", "")</f>
        <v/>
      </c>
      <c r="AC44" s="8" t="str">
        <f>IF(本体!AK44&lt;&gt; "", "I-125", "")</f>
        <v/>
      </c>
      <c r="AD44" s="8" t="str">
        <f>IF(本体!AL44&lt;&gt; "", "I-131", "")</f>
        <v/>
      </c>
      <c r="AE44" s="8" t="str">
        <f>IF(本体!AM44&lt;&gt; "", "Ba-135m", "")</f>
        <v/>
      </c>
      <c r="AF44" s="8" t="str">
        <f>IF(本体!AN44&lt;&gt; "", "Cs-137", "")</f>
        <v/>
      </c>
      <c r="AG44" s="8" t="str">
        <f>IF(本体!AO44&lt;&gt; "", "Lu-177", "")</f>
        <v/>
      </c>
      <c r="AH44" s="8" t="str">
        <f>IF(本体!AP44&lt;&gt; "", "Re-188", "")</f>
        <v/>
      </c>
      <c r="AI44" s="8" t="str">
        <f>IF(本体!AQ44&lt;&gt; "", "Ir-192", "")</f>
        <v/>
      </c>
      <c r="AJ44" s="8" t="str">
        <f>IF(本体!AR44&lt;&gt; "", "Tl-201", "")</f>
        <v/>
      </c>
      <c r="AK44" s="8" t="str">
        <f>IF(本体!AS44&lt;&gt; "", "Pb-210", "")</f>
        <v/>
      </c>
      <c r="AL44" s="8" t="str">
        <f>IF(本体!AT44&lt;&gt; "", "At-211", "")</f>
        <v/>
      </c>
      <c r="AM44" s="8" t="str">
        <f>IF(本体!AU44&lt;&gt; "", "Pb-212", "")</f>
        <v/>
      </c>
      <c r="AN44" s="8" t="str">
        <f>IF(本体!AV44&lt;&gt; "", "Ra-223", "")</f>
        <v/>
      </c>
      <c r="AO44" s="8" t="str">
        <f>IF(本体!AW44&lt;&gt; "", "Ra-224", "")</f>
        <v/>
      </c>
      <c r="AP44" s="8" t="str">
        <f>IF(本体!AX44&lt;&gt; "", "Ac-225", "")</f>
        <v/>
      </c>
      <c r="AQ44" s="8" t="str">
        <f t="shared" si="0"/>
        <v>P-32、Tc-99m</v>
      </c>
    </row>
    <row r="45" spans="1:43">
      <c r="A45" s="8" t="str">
        <f>本体!C45</f>
        <v>東北大学</v>
      </c>
      <c r="B45" s="8" t="str">
        <f>IF(本体!J45&lt;&gt; "", "H-3", "")</f>
        <v>H-3</v>
      </c>
      <c r="C45" s="8" t="str">
        <f>IF(本体!K45&lt;&gt; "", "C-11", "")</f>
        <v/>
      </c>
      <c r="D45" s="8" t="str">
        <f>IF(本体!L45&lt;&gt; "", "C-14", "")</f>
        <v>C-14</v>
      </c>
      <c r="E45" s="8" t="str">
        <f>IF(本体!M45&lt;&gt; "", "N-13", "")</f>
        <v/>
      </c>
      <c r="F45" s="8" t="str">
        <f>IF(本体!N45&lt;&gt; "", "F-18", "")</f>
        <v>F-18</v>
      </c>
      <c r="G45" s="8" t="str">
        <f>IF(本体!O45&lt;&gt; "", "Na-22", "")</f>
        <v>Na-22</v>
      </c>
      <c r="H45" s="8" t="str">
        <f>IF(本体!P45&lt;&gt; "", "P-32", "")</f>
        <v>P-32</v>
      </c>
      <c r="I45" s="8" t="str">
        <f>IF(本体!Q45&lt;&gt; "", "P-33", "")</f>
        <v>P-33</v>
      </c>
      <c r="J45" s="8" t="str">
        <f>IF(本体!R45&lt;&gt; "", "S-35", "")</f>
        <v>S-35</v>
      </c>
      <c r="K45" s="8" t="str">
        <f>IF(本体!S45&lt;&gt; "", "Cl-36", "")</f>
        <v>Cl-36</v>
      </c>
      <c r="L45" s="8" t="str">
        <f>IF(本体!T45&lt;&gt; "", "Ca-45", "")</f>
        <v>Ca-45</v>
      </c>
      <c r="M45" s="8" t="str">
        <f>IF(本体!U45&lt;&gt; "", "Cr-51", "")</f>
        <v>Cr-51</v>
      </c>
      <c r="N45" s="8" t="str">
        <f>IF(本体!V45&lt;&gt; "", "Fe-59", "")</f>
        <v>Fe-59</v>
      </c>
      <c r="O45" s="8" t="str">
        <f>IF(本体!W45&lt;&gt; "", "Co-57", "")</f>
        <v>Co-57</v>
      </c>
      <c r="P45" s="8" t="str">
        <f>IF(本体!X45&lt;&gt; "", "Co-60", "")</f>
        <v>Co-60</v>
      </c>
      <c r="Q45" s="8" t="str">
        <f>IF(本体!Y45&lt;&gt; "", "Cu-64", "")</f>
        <v>Cu-64</v>
      </c>
      <c r="R45" s="8" t="str">
        <f>IF(本体!Z45&lt;&gt; "", "Zn-65", "")</f>
        <v>Zn-65</v>
      </c>
      <c r="S45" s="8" t="str">
        <f>IF(本体!AA45&lt;&gt; "", "Ga-67", "")</f>
        <v/>
      </c>
      <c r="T45" s="8" t="str">
        <f>IF(本体!AB45&lt;&gt; "", "Ga-68", "")</f>
        <v>Ga-68</v>
      </c>
      <c r="U45" s="8" t="str">
        <f>IF(本体!AC45&lt;&gt; "", "Ge-68", "")</f>
        <v/>
      </c>
      <c r="V45" s="8" t="str">
        <f>IF(本体!AD45&lt;&gt; "", "Y-88", "")</f>
        <v>Y-88</v>
      </c>
      <c r="W45" s="8" t="str">
        <f>IF(本体!AE45&lt;&gt; "", "Zr-89", "")</f>
        <v>Zr-89</v>
      </c>
      <c r="X45" s="8" t="str">
        <f>IF(本体!AF45&lt;&gt; "", "Y-90", "")</f>
        <v>Y-90</v>
      </c>
      <c r="Y45" s="8" t="str">
        <f>IF(本体!AG45&lt;&gt; "", "Tc-99m", "")</f>
        <v>Tc-99m</v>
      </c>
      <c r="Z45" s="8" t="str">
        <f>IF(本体!AH45&lt;&gt; "", "In-111", "")</f>
        <v>In-111</v>
      </c>
      <c r="AA45" s="8" t="str">
        <f>IF(本体!AI45&lt;&gt; "", "I-123", "")</f>
        <v/>
      </c>
      <c r="AB45" s="8" t="str">
        <f>IF(本体!AJ45&lt;&gt; "", "I-124", "")</f>
        <v/>
      </c>
      <c r="AC45" s="8" t="str">
        <f>IF(本体!AK45&lt;&gt; "", "I-125", "")</f>
        <v/>
      </c>
      <c r="AD45" s="8" t="str">
        <f>IF(本体!AL45&lt;&gt; "", "I-131", "")</f>
        <v>I-131</v>
      </c>
      <c r="AE45" s="8" t="str">
        <f>IF(本体!AM45&lt;&gt; "", "Ba-135m", "")</f>
        <v>Ba-135m</v>
      </c>
      <c r="AF45" s="8" t="str">
        <f>IF(本体!AN45&lt;&gt; "", "Cs-137", "")</f>
        <v>Cs-137</v>
      </c>
      <c r="AG45" s="8" t="str">
        <f>IF(本体!AO45&lt;&gt; "", "Lu-177", "")</f>
        <v>Lu-177</v>
      </c>
      <c r="AH45" s="8" t="str">
        <f>IF(本体!AP45&lt;&gt; "", "Re-188", "")</f>
        <v>Re-188</v>
      </c>
      <c r="AI45" s="8" t="str">
        <f>IF(本体!AQ45&lt;&gt; "", "Ir-192", "")</f>
        <v>Ir-192</v>
      </c>
      <c r="AJ45" s="8" t="str">
        <f>IF(本体!AR45&lt;&gt; "", "Tl-201", "")</f>
        <v>Tl-201</v>
      </c>
      <c r="AK45" s="8" t="str">
        <f>IF(本体!AS45&lt;&gt; "", "Pb-210", "")</f>
        <v>Pb-210</v>
      </c>
      <c r="AL45" s="8" t="str">
        <f>IF(本体!AT45&lt;&gt; "", "At-211", "")</f>
        <v/>
      </c>
      <c r="AM45" s="8" t="str">
        <f>IF(本体!AU45&lt;&gt; "", "Pb-212", "")</f>
        <v>Pb-212</v>
      </c>
      <c r="AN45" s="8" t="str">
        <f>IF(本体!AV45&lt;&gt; "", "Ra-223", "")</f>
        <v>Ra-223</v>
      </c>
      <c r="AO45" s="8" t="str">
        <f>IF(本体!AW45&lt;&gt; "", "Ra-224", "")</f>
        <v>Ra-224</v>
      </c>
      <c r="AP45" s="8" t="str">
        <f>IF(本体!AX45&lt;&gt; "", "Ac-225", "")</f>
        <v>Ac-225</v>
      </c>
      <c r="AQ45" s="8" t="str">
        <f t="shared" si="0"/>
        <v>H-3、C-14、F-18、Na-22、P-32、P-33、S-35、Cl-36、Ca-45、Cr-51、Fe-59、Co-57、Co-60、Cu-64、Zn-65、Ga-68、Y-88、Zr-89、Y-90、Tc-99m、In-111、I-131、Ba-135m、Cs-137、Lu-177、Re-188、Ir-192、Tl-201、Pb-210、Pb-212、Ra-223、Ra-224、Ac-225</v>
      </c>
    </row>
    <row r="46" spans="1:43">
      <c r="A46" s="8" t="str">
        <f>本体!C46</f>
        <v>杏林大学</v>
      </c>
      <c r="B46" s="8" t="str">
        <f>IF(本体!J46&lt;&gt; "", "H-3", "")</f>
        <v>H-3</v>
      </c>
      <c r="C46" s="8" t="str">
        <f>IF(本体!K46&lt;&gt; "", "C-11", "")</f>
        <v/>
      </c>
      <c r="D46" s="8" t="str">
        <f>IF(本体!L46&lt;&gt; "", "C-14", "")</f>
        <v>C-14</v>
      </c>
      <c r="E46" s="8" t="str">
        <f>IF(本体!M46&lt;&gt; "", "N-13", "")</f>
        <v/>
      </c>
      <c r="F46" s="8" t="str">
        <f>IF(本体!N46&lt;&gt; "", "F-18", "")</f>
        <v/>
      </c>
      <c r="G46" s="8" t="str">
        <f>IF(本体!O46&lt;&gt; "", "Na-22", "")</f>
        <v/>
      </c>
      <c r="H46" s="8" t="str">
        <f>IF(本体!P46&lt;&gt; "", "P-32", "")</f>
        <v>P-32</v>
      </c>
      <c r="I46" s="8" t="str">
        <f>IF(本体!Q46&lt;&gt; "", "P-33", "")</f>
        <v>P-33</v>
      </c>
      <c r="J46" s="8" t="str">
        <f>IF(本体!R46&lt;&gt; "", "S-35", "")</f>
        <v>S-35</v>
      </c>
      <c r="K46" s="8" t="str">
        <f>IF(本体!S46&lt;&gt; "", "Cl-36", "")</f>
        <v>Cl-36</v>
      </c>
      <c r="L46" s="8" t="str">
        <f>IF(本体!T46&lt;&gt; "", "Ca-45", "")</f>
        <v>Ca-45</v>
      </c>
      <c r="M46" s="8" t="str">
        <f>IF(本体!U46&lt;&gt; "", "Cr-51", "")</f>
        <v>Cr-51</v>
      </c>
      <c r="N46" s="8" t="str">
        <f>IF(本体!V46&lt;&gt; "", "Fe-59", "")</f>
        <v>Fe-59</v>
      </c>
      <c r="O46" s="8" t="str">
        <f>IF(本体!W46&lt;&gt; "", "Co-57", "")</f>
        <v/>
      </c>
      <c r="P46" s="8" t="str">
        <f>IF(本体!X46&lt;&gt; "", "Co-60", "")</f>
        <v>Co-60</v>
      </c>
      <c r="Q46" s="8" t="str">
        <f>IF(本体!Y46&lt;&gt; "", "Cu-64", "")</f>
        <v/>
      </c>
      <c r="R46" s="8" t="str">
        <f>IF(本体!Z46&lt;&gt; "", "Zn-65", "")</f>
        <v>Zn-65</v>
      </c>
      <c r="S46" s="8" t="str">
        <f>IF(本体!AA46&lt;&gt; "", "Ga-67", "")</f>
        <v/>
      </c>
      <c r="T46" s="8" t="str">
        <f>IF(本体!AB46&lt;&gt; "", "Ga-68", "")</f>
        <v/>
      </c>
      <c r="U46" s="8" t="str">
        <f>IF(本体!AC46&lt;&gt; "", "Ge-68", "")</f>
        <v/>
      </c>
      <c r="V46" s="8" t="str">
        <f>IF(本体!AD46&lt;&gt; "", "Y-88", "")</f>
        <v/>
      </c>
      <c r="W46" s="8" t="str">
        <f>IF(本体!AE46&lt;&gt; "", "Zr-89", "")</f>
        <v/>
      </c>
      <c r="X46" s="8" t="str">
        <f>IF(本体!AF46&lt;&gt; "", "Y-90", "")</f>
        <v/>
      </c>
      <c r="Y46" s="8" t="str">
        <f>IF(本体!AG46&lt;&gt; "", "Tc-99m", "")</f>
        <v/>
      </c>
      <c r="Z46" s="8" t="str">
        <f>IF(本体!AH46&lt;&gt; "", "In-111", "")</f>
        <v/>
      </c>
      <c r="AA46" s="8" t="str">
        <f>IF(本体!AI46&lt;&gt; "", "I-123", "")</f>
        <v/>
      </c>
      <c r="AB46" s="8" t="str">
        <f>IF(本体!AJ46&lt;&gt; "", "I-124", "")</f>
        <v/>
      </c>
      <c r="AC46" s="8" t="str">
        <f>IF(本体!AK46&lt;&gt; "", "I-125", "")</f>
        <v>I-125</v>
      </c>
      <c r="AD46" s="8" t="str">
        <f>IF(本体!AL46&lt;&gt; "", "I-131", "")</f>
        <v/>
      </c>
      <c r="AE46" s="8" t="str">
        <f>IF(本体!AM46&lt;&gt; "", "Ba-135m", "")</f>
        <v/>
      </c>
      <c r="AF46" s="8" t="str">
        <f>IF(本体!AN46&lt;&gt; "", "Cs-137", "")</f>
        <v/>
      </c>
      <c r="AG46" s="8" t="str">
        <f>IF(本体!AO46&lt;&gt; "", "Lu-177", "")</f>
        <v/>
      </c>
      <c r="AH46" s="8" t="str">
        <f>IF(本体!AP46&lt;&gt; "", "Re-188", "")</f>
        <v/>
      </c>
      <c r="AI46" s="8" t="str">
        <f>IF(本体!AQ46&lt;&gt; "", "Ir-192", "")</f>
        <v/>
      </c>
      <c r="AJ46" s="8" t="str">
        <f>IF(本体!AR46&lt;&gt; "", "Tl-201", "")</f>
        <v/>
      </c>
      <c r="AK46" s="8" t="str">
        <f>IF(本体!AS46&lt;&gt; "", "Pb-210", "")</f>
        <v/>
      </c>
      <c r="AL46" s="8" t="str">
        <f>IF(本体!AT46&lt;&gt; "", "At-211", "")</f>
        <v/>
      </c>
      <c r="AM46" s="8" t="str">
        <f>IF(本体!AU46&lt;&gt; "", "Pb-212", "")</f>
        <v/>
      </c>
      <c r="AN46" s="8" t="str">
        <f>IF(本体!AV46&lt;&gt; "", "Ra-223", "")</f>
        <v/>
      </c>
      <c r="AO46" s="8" t="str">
        <f>IF(本体!AW46&lt;&gt; "", "Ra-224", "")</f>
        <v/>
      </c>
      <c r="AP46" s="8" t="str">
        <f>IF(本体!AX46&lt;&gt; "", "Ac-225", "")</f>
        <v/>
      </c>
      <c r="AQ46" s="8" t="str">
        <f t="shared" si="0"/>
        <v>H-3、C-14、P-32、P-33、S-35、Cl-36、Ca-45、Cr-51、Fe-59、Co-60、Zn-65、I-125</v>
      </c>
    </row>
    <row r="47" spans="1:43">
      <c r="A47" s="8" t="e">
        <f>本体!#REF!</f>
        <v>#REF!</v>
      </c>
      <c r="B47" s="8" t="e">
        <f>IF(本体!#REF!&lt;&gt; "", "H-3", "")</f>
        <v>#REF!</v>
      </c>
      <c r="C47" s="8" t="e">
        <f>IF(本体!#REF!&lt;&gt; "", "C-11", "")</f>
        <v>#REF!</v>
      </c>
      <c r="D47" s="8" t="e">
        <f>IF(本体!#REF!&lt;&gt; "", "C-14", "")</f>
        <v>#REF!</v>
      </c>
      <c r="E47" s="8" t="e">
        <f>IF(本体!#REF!&lt;&gt; "", "N-13", "")</f>
        <v>#REF!</v>
      </c>
      <c r="F47" s="8" t="e">
        <f>IF(本体!#REF!&lt;&gt; "", "F-18", "")</f>
        <v>#REF!</v>
      </c>
      <c r="G47" s="8" t="e">
        <f>IF(本体!#REF!&lt;&gt; "", "Na-22", "")</f>
        <v>#REF!</v>
      </c>
      <c r="H47" s="8" t="e">
        <f>IF(本体!#REF!&lt;&gt; "", "P-32", "")</f>
        <v>#REF!</v>
      </c>
      <c r="I47" s="8" t="e">
        <f>IF(本体!#REF!&lt;&gt; "", "P-33", "")</f>
        <v>#REF!</v>
      </c>
      <c r="J47" s="8" t="e">
        <f>IF(本体!#REF!&lt;&gt; "", "S-35", "")</f>
        <v>#REF!</v>
      </c>
      <c r="K47" s="8" t="e">
        <f>IF(本体!#REF!&lt;&gt; "", "Cl-36", "")</f>
        <v>#REF!</v>
      </c>
      <c r="L47" s="8" t="e">
        <f>IF(本体!#REF!&lt;&gt; "", "Ca-45", "")</f>
        <v>#REF!</v>
      </c>
      <c r="M47" s="8" t="e">
        <f>IF(本体!#REF!&lt;&gt; "", "Cr-51", "")</f>
        <v>#REF!</v>
      </c>
      <c r="N47" s="8" t="e">
        <f>IF(本体!#REF!&lt;&gt; "", "Fe-59", "")</f>
        <v>#REF!</v>
      </c>
      <c r="O47" s="8" t="e">
        <f>IF(本体!#REF!&lt;&gt; "", "Co-57", "")</f>
        <v>#REF!</v>
      </c>
      <c r="P47" s="8" t="e">
        <f>IF(本体!#REF!&lt;&gt; "", "Co-60", "")</f>
        <v>#REF!</v>
      </c>
      <c r="Q47" s="8" t="e">
        <f>IF(本体!#REF!&lt;&gt; "", "Cu-64", "")</f>
        <v>#REF!</v>
      </c>
      <c r="R47" s="8" t="e">
        <f>IF(本体!#REF!&lt;&gt; "", "Zn-65", "")</f>
        <v>#REF!</v>
      </c>
      <c r="S47" s="8" t="e">
        <f>IF(本体!#REF!&lt;&gt; "", "Ga-67", "")</f>
        <v>#REF!</v>
      </c>
      <c r="T47" s="8" t="e">
        <f>IF(本体!#REF!&lt;&gt; "", "Ga-68", "")</f>
        <v>#REF!</v>
      </c>
      <c r="U47" s="8" t="e">
        <f>IF(本体!#REF!&lt;&gt; "", "Ge-68", "")</f>
        <v>#REF!</v>
      </c>
      <c r="V47" s="8" t="e">
        <f>IF(本体!#REF!&lt;&gt; "", "Y-88", "")</f>
        <v>#REF!</v>
      </c>
      <c r="W47" s="8" t="e">
        <f>IF(本体!#REF!&lt;&gt; "", "Zr-89", "")</f>
        <v>#REF!</v>
      </c>
      <c r="X47" s="8" t="e">
        <f>IF(本体!#REF!&lt;&gt; "", "Y-90", "")</f>
        <v>#REF!</v>
      </c>
      <c r="Y47" s="8" t="e">
        <f>IF(本体!#REF!&lt;&gt; "", "Tc-99m", "")</f>
        <v>#REF!</v>
      </c>
      <c r="Z47" s="8" t="e">
        <f>IF(本体!#REF!&lt;&gt; "", "In-111", "")</f>
        <v>#REF!</v>
      </c>
      <c r="AA47" s="8" t="e">
        <f>IF(本体!#REF!&lt;&gt; "", "I-123", "")</f>
        <v>#REF!</v>
      </c>
      <c r="AB47" s="8" t="e">
        <f>IF(本体!#REF!&lt;&gt; "", "I-124", "")</f>
        <v>#REF!</v>
      </c>
      <c r="AC47" s="8" t="e">
        <f>IF(本体!#REF!&lt;&gt; "", "I-125", "")</f>
        <v>#REF!</v>
      </c>
      <c r="AD47" s="8" t="e">
        <f>IF(本体!#REF!&lt;&gt; "", "I-131", "")</f>
        <v>#REF!</v>
      </c>
      <c r="AE47" s="8" t="e">
        <f>IF(本体!#REF!&lt;&gt; "", "Ba-135m", "")</f>
        <v>#REF!</v>
      </c>
      <c r="AF47" s="8" t="e">
        <f>IF(本体!#REF!&lt;&gt; "", "Cs-137", "")</f>
        <v>#REF!</v>
      </c>
      <c r="AG47" s="8" t="e">
        <f>IF(本体!#REF!&lt;&gt; "", "Lu-177", "")</f>
        <v>#REF!</v>
      </c>
      <c r="AH47" s="8" t="e">
        <f>IF(本体!#REF!&lt;&gt; "", "Re-188", "")</f>
        <v>#REF!</v>
      </c>
      <c r="AI47" s="8" t="e">
        <f>IF(本体!#REF!&lt;&gt; "", "Ir-192", "")</f>
        <v>#REF!</v>
      </c>
      <c r="AJ47" s="8" t="e">
        <f>IF(本体!#REF!&lt;&gt; "", "Tl-201", "")</f>
        <v>#REF!</v>
      </c>
      <c r="AK47" s="8" t="e">
        <f>IF(本体!#REF!&lt;&gt; "", "Pb-210", "")</f>
        <v>#REF!</v>
      </c>
      <c r="AL47" s="8" t="e">
        <f>IF(本体!#REF!&lt;&gt; "", "At-211", "")</f>
        <v>#REF!</v>
      </c>
      <c r="AM47" s="8" t="e">
        <f>IF(本体!#REF!&lt;&gt; "", "Pb-212", "")</f>
        <v>#REF!</v>
      </c>
      <c r="AN47" s="8" t="e">
        <f>IF(本体!#REF!&lt;&gt; "", "Ra-223", "")</f>
        <v>#REF!</v>
      </c>
      <c r="AO47" s="8" t="e">
        <f>IF(本体!#REF!&lt;&gt; "", "Ra-224", "")</f>
        <v>#REF!</v>
      </c>
      <c r="AP47" s="8" t="e">
        <f>IF(本体!#REF!&lt;&gt; "", "Ac-225", "")</f>
        <v>#REF!</v>
      </c>
      <c r="AQ47" s="8" t="e">
        <f t="shared" si="0"/>
        <v>#REF!</v>
      </c>
    </row>
    <row r="48" spans="1:43">
      <c r="A48" s="8" t="str">
        <f>本体!C47</f>
        <v>長岡技術科学大学</v>
      </c>
      <c r="B48" s="8" t="str">
        <f>IF(本体!J47&lt;&gt; "", "H-3", "")</f>
        <v>H-3</v>
      </c>
      <c r="C48" s="8" t="str">
        <f>IF(本体!K47&lt;&gt; "", "C-11", "")</f>
        <v/>
      </c>
      <c r="D48" s="8" t="str">
        <f>IF(本体!L47&lt;&gt; "", "C-14", "")</f>
        <v>C-14</v>
      </c>
      <c r="E48" s="8" t="str">
        <f>IF(本体!M47&lt;&gt; "", "N-13", "")</f>
        <v/>
      </c>
      <c r="F48" s="8" t="str">
        <f>IF(本体!N47&lt;&gt; "", "F-18", "")</f>
        <v/>
      </c>
      <c r="G48" s="8" t="str">
        <f>IF(本体!O47&lt;&gt; "", "Na-22", "")</f>
        <v/>
      </c>
      <c r="H48" s="8" t="str">
        <f>IF(本体!P47&lt;&gt; "", "P-32", "")</f>
        <v>P-32</v>
      </c>
      <c r="I48" s="8" t="str">
        <f>IF(本体!Q47&lt;&gt; "", "P-33", "")</f>
        <v/>
      </c>
      <c r="J48" s="8" t="str">
        <f>IF(本体!R47&lt;&gt; "", "S-35", "")</f>
        <v>S-35</v>
      </c>
      <c r="K48" s="8" t="str">
        <f>IF(本体!S47&lt;&gt; "", "Cl-36", "")</f>
        <v/>
      </c>
      <c r="L48" s="8" t="str">
        <f>IF(本体!T47&lt;&gt; "", "Ca-45", "")</f>
        <v/>
      </c>
      <c r="M48" s="8" t="str">
        <f>IF(本体!U47&lt;&gt; "", "Cr-51", "")</f>
        <v>Cr-51</v>
      </c>
      <c r="N48" s="8" t="str">
        <f>IF(本体!V47&lt;&gt; "", "Fe-59", "")</f>
        <v>Fe-59</v>
      </c>
      <c r="O48" s="8" t="str">
        <f>IF(本体!W47&lt;&gt; "", "Co-57", "")</f>
        <v>Co-57</v>
      </c>
      <c r="P48" s="8" t="str">
        <f>IF(本体!X47&lt;&gt; "", "Co-60", "")</f>
        <v/>
      </c>
      <c r="Q48" s="8" t="str">
        <f>IF(本体!Y47&lt;&gt; "", "Cu-64", "")</f>
        <v/>
      </c>
      <c r="R48" s="8" t="str">
        <f>IF(本体!Z47&lt;&gt; "", "Zn-65", "")</f>
        <v/>
      </c>
      <c r="S48" s="8" t="str">
        <f>IF(本体!AA47&lt;&gt; "", "Ga-67", "")</f>
        <v/>
      </c>
      <c r="T48" s="8" t="str">
        <f>IF(本体!AB47&lt;&gt; "", "Ga-68", "")</f>
        <v/>
      </c>
      <c r="U48" s="8" t="str">
        <f>IF(本体!AC47&lt;&gt; "", "Ge-68", "")</f>
        <v/>
      </c>
      <c r="V48" s="8" t="str">
        <f>IF(本体!AD47&lt;&gt; "", "Y-88", "")</f>
        <v/>
      </c>
      <c r="W48" s="8" t="str">
        <f>IF(本体!AE47&lt;&gt; "", "Zr-89", "")</f>
        <v/>
      </c>
      <c r="X48" s="8" t="str">
        <f>IF(本体!AF47&lt;&gt; "", "Y-90", "")</f>
        <v/>
      </c>
      <c r="Y48" s="8" t="str">
        <f>IF(本体!AG47&lt;&gt; "", "Tc-99m", "")</f>
        <v/>
      </c>
      <c r="Z48" s="8" t="str">
        <f>IF(本体!AH47&lt;&gt; "", "In-111", "")</f>
        <v/>
      </c>
      <c r="AA48" s="8" t="str">
        <f>IF(本体!AI47&lt;&gt; "", "I-123", "")</f>
        <v/>
      </c>
      <c r="AB48" s="8" t="str">
        <f>IF(本体!AJ47&lt;&gt; "", "I-124", "")</f>
        <v/>
      </c>
      <c r="AC48" s="8" t="str">
        <f>IF(本体!AK47&lt;&gt; "", "I-125", "")</f>
        <v>I-125</v>
      </c>
      <c r="AD48" s="8" t="str">
        <f>IF(本体!AL47&lt;&gt; "", "I-131", "")</f>
        <v>I-131</v>
      </c>
      <c r="AE48" s="8" t="str">
        <f>IF(本体!AM47&lt;&gt; "", "Ba-135m", "")</f>
        <v/>
      </c>
      <c r="AF48" s="8" t="str">
        <f>IF(本体!AN47&lt;&gt; "", "Cs-137", "")</f>
        <v>Cs-137</v>
      </c>
      <c r="AG48" s="8" t="str">
        <f>IF(本体!AO47&lt;&gt; "", "Lu-177", "")</f>
        <v/>
      </c>
      <c r="AH48" s="8" t="str">
        <f>IF(本体!AP47&lt;&gt; "", "Re-188", "")</f>
        <v/>
      </c>
      <c r="AI48" s="8" t="str">
        <f>IF(本体!AQ47&lt;&gt; "", "Ir-192", "")</f>
        <v/>
      </c>
      <c r="AJ48" s="8" t="str">
        <f>IF(本体!AR47&lt;&gt; "", "Tl-201", "")</f>
        <v/>
      </c>
      <c r="AK48" s="8" t="str">
        <f>IF(本体!AS47&lt;&gt; "", "Pb-210", "")</f>
        <v/>
      </c>
      <c r="AL48" s="8" t="str">
        <f>IF(本体!AT47&lt;&gt; "", "At-211", "")</f>
        <v/>
      </c>
      <c r="AM48" s="8" t="str">
        <f>IF(本体!AU47&lt;&gt; "", "Pb-212", "")</f>
        <v/>
      </c>
      <c r="AN48" s="8" t="str">
        <f>IF(本体!AV47&lt;&gt; "", "Ra-223", "")</f>
        <v/>
      </c>
      <c r="AO48" s="8" t="str">
        <f>IF(本体!AW47&lt;&gt; "", "Ra-224", "")</f>
        <v/>
      </c>
      <c r="AP48" s="8" t="str">
        <f>IF(本体!AX47&lt;&gt; "", "Ac-225", "")</f>
        <v/>
      </c>
      <c r="AQ48" s="8" t="str">
        <f t="shared" si="0"/>
        <v>H-3、C-14、P-32、S-35、Cr-51、Fe-59、Co-57、I-125、I-131、Cs-137</v>
      </c>
    </row>
    <row r="49" spans="1:43">
      <c r="A49" s="8" t="str">
        <f>本体!C48</f>
        <v>東京薬科大学</v>
      </c>
      <c r="B49" s="8" t="str">
        <f>IF(本体!J48&lt;&gt; "", "H-3", "")</f>
        <v>H-3</v>
      </c>
      <c r="C49" s="8" t="str">
        <f>IF(本体!K48&lt;&gt; "", "C-11", "")</f>
        <v/>
      </c>
      <c r="D49" s="8" t="str">
        <f>IF(本体!L48&lt;&gt; "", "C-14", "")</f>
        <v>C-14</v>
      </c>
      <c r="E49" s="8" t="str">
        <f>IF(本体!M48&lt;&gt; "", "N-13", "")</f>
        <v/>
      </c>
      <c r="F49" s="8" t="str">
        <f>IF(本体!N48&lt;&gt; "", "F-18", "")</f>
        <v/>
      </c>
      <c r="G49" s="8" t="str">
        <f>IF(本体!O48&lt;&gt; "", "Na-22", "")</f>
        <v/>
      </c>
      <c r="H49" s="8" t="str">
        <f>IF(本体!P48&lt;&gt; "", "P-32", "")</f>
        <v>P-32</v>
      </c>
      <c r="I49" s="8" t="str">
        <f>IF(本体!Q48&lt;&gt; "", "P-33", "")</f>
        <v/>
      </c>
      <c r="J49" s="8" t="str">
        <f>IF(本体!R48&lt;&gt; "", "S-35", "")</f>
        <v/>
      </c>
      <c r="K49" s="8" t="str">
        <f>IF(本体!S48&lt;&gt; "", "Cl-36", "")</f>
        <v/>
      </c>
      <c r="L49" s="8" t="str">
        <f>IF(本体!T48&lt;&gt; "", "Ca-45", "")</f>
        <v/>
      </c>
      <c r="M49" s="8" t="str">
        <f>IF(本体!U48&lt;&gt; "", "Cr-51", "")</f>
        <v/>
      </c>
      <c r="N49" s="8" t="str">
        <f>IF(本体!V48&lt;&gt; "", "Fe-59", "")</f>
        <v/>
      </c>
      <c r="O49" s="8" t="str">
        <f>IF(本体!W48&lt;&gt; "", "Co-57", "")</f>
        <v/>
      </c>
      <c r="P49" s="8" t="str">
        <f>IF(本体!X48&lt;&gt; "", "Co-60", "")</f>
        <v/>
      </c>
      <c r="Q49" s="8" t="str">
        <f>IF(本体!Y48&lt;&gt; "", "Cu-64", "")</f>
        <v/>
      </c>
      <c r="R49" s="8" t="str">
        <f>IF(本体!Z48&lt;&gt; "", "Zn-65", "")</f>
        <v/>
      </c>
      <c r="S49" s="8" t="str">
        <f>IF(本体!AA48&lt;&gt; "", "Ga-67", "")</f>
        <v/>
      </c>
      <c r="T49" s="8" t="str">
        <f>IF(本体!AB48&lt;&gt; "", "Ga-68", "")</f>
        <v/>
      </c>
      <c r="U49" s="8" t="str">
        <f>IF(本体!AC48&lt;&gt; "", "Ge-68", "")</f>
        <v/>
      </c>
      <c r="V49" s="8" t="str">
        <f>IF(本体!AD48&lt;&gt; "", "Y-88", "")</f>
        <v/>
      </c>
      <c r="W49" s="8" t="str">
        <f>IF(本体!AE48&lt;&gt; "", "Zr-89", "")</f>
        <v/>
      </c>
      <c r="X49" s="8" t="str">
        <f>IF(本体!AF48&lt;&gt; "", "Y-90", "")</f>
        <v/>
      </c>
      <c r="Y49" s="8" t="str">
        <f>IF(本体!AG48&lt;&gt; "", "Tc-99m", "")</f>
        <v/>
      </c>
      <c r="Z49" s="8" t="str">
        <f>IF(本体!AH48&lt;&gt; "", "In-111", "")</f>
        <v/>
      </c>
      <c r="AA49" s="8" t="str">
        <f>IF(本体!AI48&lt;&gt; "", "I-123", "")</f>
        <v/>
      </c>
      <c r="AB49" s="8" t="str">
        <f>IF(本体!AJ48&lt;&gt; "", "I-124", "")</f>
        <v/>
      </c>
      <c r="AC49" s="8" t="str">
        <f>IF(本体!AK48&lt;&gt; "", "I-125", "")</f>
        <v/>
      </c>
      <c r="AD49" s="8" t="str">
        <f>IF(本体!AL48&lt;&gt; "", "I-131", "")</f>
        <v/>
      </c>
      <c r="AE49" s="8" t="str">
        <f>IF(本体!AM48&lt;&gt; "", "Ba-135m", "")</f>
        <v/>
      </c>
      <c r="AF49" s="8" t="str">
        <f>IF(本体!AN48&lt;&gt; "", "Cs-137", "")</f>
        <v/>
      </c>
      <c r="AG49" s="8" t="str">
        <f>IF(本体!AO48&lt;&gt; "", "Lu-177", "")</f>
        <v/>
      </c>
      <c r="AH49" s="8" t="str">
        <f>IF(本体!AP48&lt;&gt; "", "Re-188", "")</f>
        <v/>
      </c>
      <c r="AI49" s="8" t="str">
        <f>IF(本体!AQ48&lt;&gt; "", "Ir-192", "")</f>
        <v/>
      </c>
      <c r="AJ49" s="8" t="str">
        <f>IF(本体!AR48&lt;&gt; "", "Tl-201", "")</f>
        <v/>
      </c>
      <c r="AK49" s="8" t="str">
        <f>IF(本体!AS48&lt;&gt; "", "Pb-210", "")</f>
        <v/>
      </c>
      <c r="AL49" s="8" t="str">
        <f>IF(本体!AT48&lt;&gt; "", "At-211", "")</f>
        <v/>
      </c>
      <c r="AM49" s="8" t="str">
        <f>IF(本体!AU48&lt;&gt; "", "Pb-212", "")</f>
        <v/>
      </c>
      <c r="AN49" s="8" t="str">
        <f>IF(本体!AV48&lt;&gt; "", "Ra-223", "")</f>
        <v/>
      </c>
      <c r="AO49" s="8" t="str">
        <f>IF(本体!AW48&lt;&gt; "", "Ra-224", "")</f>
        <v/>
      </c>
      <c r="AP49" s="8" t="str">
        <f>IF(本体!AX48&lt;&gt; "", "Ac-225", "")</f>
        <v/>
      </c>
      <c r="AQ49" s="8" t="str">
        <f t="shared" si="0"/>
        <v>H-3、C-14、P-32</v>
      </c>
    </row>
    <row r="50" spans="1:43">
      <c r="A50" s="8" t="str">
        <f>本体!C49</f>
        <v>京都府立医科大学</v>
      </c>
      <c r="B50" s="8" t="str">
        <f>IF(本体!J49&lt;&gt; "", "H-3", "")</f>
        <v>H-3</v>
      </c>
      <c r="C50" s="8" t="str">
        <f>IF(本体!K49&lt;&gt; "", "C-11", "")</f>
        <v/>
      </c>
      <c r="D50" s="8" t="str">
        <f>IF(本体!L49&lt;&gt; "", "C-14", "")</f>
        <v>C-14</v>
      </c>
      <c r="E50" s="8" t="str">
        <f>IF(本体!M49&lt;&gt; "", "N-13", "")</f>
        <v/>
      </c>
      <c r="F50" s="8" t="str">
        <f>IF(本体!N49&lt;&gt; "", "F-18", "")</f>
        <v>F-18</v>
      </c>
      <c r="G50" s="8" t="str">
        <f>IF(本体!O49&lt;&gt; "", "Na-22", "")</f>
        <v>Na-22</v>
      </c>
      <c r="H50" s="8" t="str">
        <f>IF(本体!P49&lt;&gt; "", "P-32", "")</f>
        <v>P-32</v>
      </c>
      <c r="I50" s="8" t="str">
        <f>IF(本体!Q49&lt;&gt; "", "P-33", "")</f>
        <v>P-33</v>
      </c>
      <c r="J50" s="8" t="str">
        <f>IF(本体!R49&lt;&gt; "", "S-35", "")</f>
        <v>S-35</v>
      </c>
      <c r="K50" s="8" t="str">
        <f>IF(本体!S49&lt;&gt; "", "Cl-36", "")</f>
        <v>Cl-36</v>
      </c>
      <c r="L50" s="8" t="str">
        <f>IF(本体!T49&lt;&gt; "", "Ca-45", "")</f>
        <v>Ca-45</v>
      </c>
      <c r="M50" s="8" t="str">
        <f>IF(本体!U49&lt;&gt; "", "Cr-51", "")</f>
        <v>Cr-51</v>
      </c>
      <c r="N50" s="8" t="str">
        <f>IF(本体!V49&lt;&gt; "", "Fe-59", "")</f>
        <v>Fe-59</v>
      </c>
      <c r="O50" s="8" t="str">
        <f>IF(本体!W49&lt;&gt; "", "Co-57", "")</f>
        <v>Co-57</v>
      </c>
      <c r="P50" s="8" t="str">
        <f>IF(本体!X49&lt;&gt; "", "Co-60", "")</f>
        <v/>
      </c>
      <c r="Q50" s="8" t="str">
        <f>IF(本体!Y49&lt;&gt; "", "Cu-64", "")</f>
        <v/>
      </c>
      <c r="R50" s="8" t="str">
        <f>IF(本体!Z49&lt;&gt; "", "Zn-65", "")</f>
        <v>Zn-65</v>
      </c>
      <c r="S50" s="8" t="str">
        <f>IF(本体!AA49&lt;&gt; "", "Ga-67", "")</f>
        <v>Ga-67</v>
      </c>
      <c r="T50" s="8" t="str">
        <f>IF(本体!AB49&lt;&gt; "", "Ga-68", "")</f>
        <v/>
      </c>
      <c r="U50" s="8" t="str">
        <f>IF(本体!AC49&lt;&gt; "", "Ge-68", "")</f>
        <v/>
      </c>
      <c r="V50" s="8" t="str">
        <f>IF(本体!AD49&lt;&gt; "", "Y-88", "")</f>
        <v/>
      </c>
      <c r="W50" s="8" t="str">
        <f>IF(本体!AE49&lt;&gt; "", "Zr-89", "")</f>
        <v/>
      </c>
      <c r="X50" s="8" t="str">
        <f>IF(本体!AF49&lt;&gt; "", "Y-90", "")</f>
        <v/>
      </c>
      <c r="Y50" s="8" t="str">
        <f>IF(本体!AG49&lt;&gt; "", "Tc-99m", "")</f>
        <v>Tc-99m</v>
      </c>
      <c r="Z50" s="8" t="str">
        <f>IF(本体!AH49&lt;&gt; "", "In-111", "")</f>
        <v>In-111</v>
      </c>
      <c r="AA50" s="8" t="str">
        <f>IF(本体!AI49&lt;&gt; "", "I-123", "")</f>
        <v>I-123</v>
      </c>
      <c r="AB50" s="8" t="str">
        <f>IF(本体!AJ49&lt;&gt; "", "I-124", "")</f>
        <v/>
      </c>
      <c r="AC50" s="8" t="str">
        <f>IF(本体!AK49&lt;&gt; "", "I-125", "")</f>
        <v>I-125</v>
      </c>
      <c r="AD50" s="8" t="str">
        <f>IF(本体!AL49&lt;&gt; "", "I-131", "")</f>
        <v>I-131</v>
      </c>
      <c r="AE50" s="8" t="str">
        <f>IF(本体!AM49&lt;&gt; "", "Ba-135m", "")</f>
        <v/>
      </c>
      <c r="AF50" s="8" t="str">
        <f>IF(本体!AN49&lt;&gt; "", "Cs-137", "")</f>
        <v/>
      </c>
      <c r="AG50" s="8" t="str">
        <f>IF(本体!AO49&lt;&gt; "", "Lu-177", "")</f>
        <v/>
      </c>
      <c r="AH50" s="8" t="str">
        <f>IF(本体!AP49&lt;&gt; "", "Re-188", "")</f>
        <v/>
      </c>
      <c r="AI50" s="8" t="str">
        <f>IF(本体!AQ49&lt;&gt; "", "Ir-192", "")</f>
        <v/>
      </c>
      <c r="AJ50" s="8" t="str">
        <f>IF(本体!AR49&lt;&gt; "", "Tl-201", "")</f>
        <v>Tl-201</v>
      </c>
      <c r="AK50" s="8" t="str">
        <f>IF(本体!AS49&lt;&gt; "", "Pb-210", "")</f>
        <v/>
      </c>
      <c r="AL50" s="8" t="str">
        <f>IF(本体!AT49&lt;&gt; "", "At-211", "")</f>
        <v/>
      </c>
      <c r="AM50" s="8" t="str">
        <f>IF(本体!AU49&lt;&gt; "", "Pb-212", "")</f>
        <v/>
      </c>
      <c r="AN50" s="8" t="str">
        <f>IF(本体!AV49&lt;&gt; "", "Ra-223", "")</f>
        <v/>
      </c>
      <c r="AO50" s="8" t="str">
        <f>IF(本体!AW49&lt;&gt; "", "Ra-224", "")</f>
        <v/>
      </c>
      <c r="AP50" s="8" t="str">
        <f>IF(本体!AX49&lt;&gt; "", "Ac-225", "")</f>
        <v/>
      </c>
      <c r="AQ50" s="8" t="str">
        <f t="shared" si="0"/>
        <v>H-3、C-14、F-18、Na-22、P-32、P-33、S-35、Cl-36、Ca-45、Cr-51、Fe-59、Co-57、Zn-65、Ga-67、Tc-99m、In-111、I-123、I-125、I-131、Tl-201</v>
      </c>
    </row>
    <row r="51" spans="1:43">
      <c r="A51" s="8" t="str">
        <f>本体!C50</f>
        <v>九州大学</v>
      </c>
      <c r="B51" s="8" t="str">
        <f>IF(本体!J50&lt;&gt; "", "H-3", "")</f>
        <v>H-3</v>
      </c>
      <c r="C51" s="8" t="str">
        <f>IF(本体!K50&lt;&gt; "", "C-11", "")</f>
        <v/>
      </c>
      <c r="D51" s="8" t="str">
        <f>IF(本体!L50&lt;&gt; "", "C-14", "")</f>
        <v>C-14</v>
      </c>
      <c r="E51" s="8" t="str">
        <f>IF(本体!M50&lt;&gt; "", "N-13", "")</f>
        <v/>
      </c>
      <c r="F51" s="8" t="str">
        <f>IF(本体!N50&lt;&gt; "", "F-18", "")</f>
        <v/>
      </c>
      <c r="G51" s="8" t="str">
        <f>IF(本体!O50&lt;&gt; "", "Na-22", "")</f>
        <v>Na-22</v>
      </c>
      <c r="H51" s="8" t="str">
        <f>IF(本体!P50&lt;&gt; "", "P-32", "")</f>
        <v>P-32</v>
      </c>
      <c r="I51" s="8" t="str">
        <f>IF(本体!Q50&lt;&gt; "", "P-33", "")</f>
        <v>P-33</v>
      </c>
      <c r="J51" s="8" t="str">
        <f>IF(本体!R50&lt;&gt; "", "S-35", "")</f>
        <v>S-35</v>
      </c>
      <c r="K51" s="8" t="str">
        <f>IF(本体!S50&lt;&gt; "", "Cl-36", "")</f>
        <v>Cl-36</v>
      </c>
      <c r="L51" s="8" t="str">
        <f>IF(本体!T50&lt;&gt; "", "Ca-45", "")</f>
        <v>Ca-45</v>
      </c>
      <c r="M51" s="8" t="str">
        <f>IF(本体!U50&lt;&gt; "", "Cr-51", "")</f>
        <v>Cr-51</v>
      </c>
      <c r="N51" s="8" t="str">
        <f>IF(本体!V50&lt;&gt; "", "Fe-59", "")</f>
        <v>Fe-59</v>
      </c>
      <c r="O51" s="8" t="str">
        <f>IF(本体!W50&lt;&gt; "", "Co-57", "")</f>
        <v>Co-57</v>
      </c>
      <c r="P51" s="8" t="str">
        <f>IF(本体!X50&lt;&gt; "", "Co-60", "")</f>
        <v>Co-60</v>
      </c>
      <c r="Q51" s="8" t="str">
        <f>IF(本体!Y50&lt;&gt; "", "Cu-64", "")</f>
        <v>Cu-64</v>
      </c>
      <c r="R51" s="8" t="str">
        <f>IF(本体!Z50&lt;&gt; "", "Zn-65", "")</f>
        <v>Zn-65</v>
      </c>
      <c r="S51" s="8" t="str">
        <f>IF(本体!AA50&lt;&gt; "", "Ga-67", "")</f>
        <v/>
      </c>
      <c r="T51" s="8" t="str">
        <f>IF(本体!AB50&lt;&gt; "", "Ga-68", "")</f>
        <v/>
      </c>
      <c r="U51" s="8" t="str">
        <f>IF(本体!AC50&lt;&gt; "", "Ge-68", "")</f>
        <v/>
      </c>
      <c r="V51" s="8" t="str">
        <f>IF(本体!AD50&lt;&gt; "", "Y-88", "")</f>
        <v>Y-88</v>
      </c>
      <c r="W51" s="8" t="str">
        <f>IF(本体!AE50&lt;&gt; "", "Zr-89", "")</f>
        <v/>
      </c>
      <c r="X51" s="8" t="str">
        <f>IF(本体!AF50&lt;&gt; "", "Y-90", "")</f>
        <v/>
      </c>
      <c r="Y51" s="8" t="str">
        <f>IF(本体!AG50&lt;&gt; "", "Tc-99m", "")</f>
        <v>Tc-99m</v>
      </c>
      <c r="Z51" s="8" t="str">
        <f>IF(本体!AH50&lt;&gt; "", "In-111", "")</f>
        <v/>
      </c>
      <c r="AA51" s="8" t="str">
        <f>IF(本体!AI50&lt;&gt; "", "I-123", "")</f>
        <v/>
      </c>
      <c r="AB51" s="8" t="str">
        <f>IF(本体!AJ50&lt;&gt; "", "I-124", "")</f>
        <v/>
      </c>
      <c r="AC51" s="8" t="str">
        <f>IF(本体!AK50&lt;&gt; "", "I-125", "")</f>
        <v>I-125</v>
      </c>
      <c r="AD51" s="8" t="str">
        <f>IF(本体!AL50&lt;&gt; "", "I-131", "")</f>
        <v/>
      </c>
      <c r="AE51" s="8" t="str">
        <f>IF(本体!AM50&lt;&gt; "", "Ba-135m", "")</f>
        <v/>
      </c>
      <c r="AF51" s="8" t="str">
        <f>IF(本体!AN50&lt;&gt; "", "Cs-137", "")</f>
        <v>Cs-137</v>
      </c>
      <c r="AG51" s="8" t="str">
        <f>IF(本体!AO50&lt;&gt; "", "Lu-177", "")</f>
        <v/>
      </c>
      <c r="AH51" s="8" t="str">
        <f>IF(本体!AP50&lt;&gt; "", "Re-188", "")</f>
        <v/>
      </c>
      <c r="AI51" s="8" t="str">
        <f>IF(本体!AQ50&lt;&gt; "", "Ir-192", "")</f>
        <v/>
      </c>
      <c r="AJ51" s="8" t="str">
        <f>IF(本体!AR50&lt;&gt; "", "Tl-201", "")</f>
        <v/>
      </c>
      <c r="AK51" s="8" t="str">
        <f>IF(本体!AS50&lt;&gt; "", "Pb-210", "")</f>
        <v>Pb-210</v>
      </c>
      <c r="AL51" s="8" t="str">
        <f>IF(本体!AT50&lt;&gt; "", "At-211", "")</f>
        <v/>
      </c>
      <c r="AM51" s="8" t="str">
        <f>IF(本体!AU50&lt;&gt; "", "Pb-212", "")</f>
        <v/>
      </c>
      <c r="AN51" s="8" t="str">
        <f>IF(本体!AV50&lt;&gt; "", "Ra-223", "")</f>
        <v/>
      </c>
      <c r="AO51" s="8" t="str">
        <f>IF(本体!AW50&lt;&gt; "", "Ra-224", "")</f>
        <v/>
      </c>
      <c r="AP51" s="8" t="str">
        <f>IF(本体!AX50&lt;&gt; "", "Ac-225", "")</f>
        <v/>
      </c>
      <c r="AQ51" s="8" t="str">
        <f t="shared" si="0"/>
        <v>H-3、C-14、Na-22、P-32、P-33、S-35、Cl-36、Ca-45、Cr-51、Fe-59、Co-57、Co-60、Cu-64、Zn-65、Y-88、Tc-99m、I-125、Cs-137、Pb-210</v>
      </c>
    </row>
    <row r="52" spans="1:43">
      <c r="A52" s="8" t="str">
        <f>本体!C51</f>
        <v>奈良県立医科大学</v>
      </c>
      <c r="B52" s="8" t="str">
        <f>IF(本体!J51&lt;&gt; "", "H-3", "")</f>
        <v>H-3</v>
      </c>
      <c r="C52" s="8" t="str">
        <f>IF(本体!K51&lt;&gt; "", "C-11", "")</f>
        <v/>
      </c>
      <c r="D52" s="8" t="str">
        <f>IF(本体!L51&lt;&gt; "", "C-14", "")</f>
        <v>C-14</v>
      </c>
      <c r="E52" s="8" t="str">
        <f>IF(本体!M51&lt;&gt; "", "N-13", "")</f>
        <v/>
      </c>
      <c r="F52" s="8" t="str">
        <f>IF(本体!N51&lt;&gt; "", "F-18", "")</f>
        <v/>
      </c>
      <c r="G52" s="8" t="str">
        <f>IF(本体!O51&lt;&gt; "", "Na-22", "")</f>
        <v>Na-22</v>
      </c>
      <c r="H52" s="8" t="str">
        <f>IF(本体!P51&lt;&gt; "", "P-32", "")</f>
        <v>P-32</v>
      </c>
      <c r="I52" s="8" t="str">
        <f>IF(本体!Q51&lt;&gt; "", "P-33", "")</f>
        <v>P-33</v>
      </c>
      <c r="J52" s="8" t="str">
        <f>IF(本体!R51&lt;&gt; "", "S-35", "")</f>
        <v>S-35</v>
      </c>
      <c r="K52" s="8" t="str">
        <f>IF(本体!S51&lt;&gt; "", "Cl-36", "")</f>
        <v/>
      </c>
      <c r="L52" s="8" t="str">
        <f>IF(本体!T51&lt;&gt; "", "Ca-45", "")</f>
        <v/>
      </c>
      <c r="M52" s="8" t="str">
        <f>IF(本体!U51&lt;&gt; "", "Cr-51", "")</f>
        <v>Cr-51</v>
      </c>
      <c r="N52" s="8" t="str">
        <f>IF(本体!V51&lt;&gt; "", "Fe-59", "")</f>
        <v/>
      </c>
      <c r="O52" s="8" t="str">
        <f>IF(本体!W51&lt;&gt; "", "Co-57", "")</f>
        <v>Co-57</v>
      </c>
      <c r="P52" s="8" t="str">
        <f>IF(本体!X51&lt;&gt; "", "Co-60", "")</f>
        <v/>
      </c>
      <c r="Q52" s="8" t="str">
        <f>IF(本体!Y51&lt;&gt; "", "Cu-64", "")</f>
        <v/>
      </c>
      <c r="R52" s="8" t="str">
        <f>IF(本体!Z51&lt;&gt; "", "Zn-65", "")</f>
        <v/>
      </c>
      <c r="S52" s="8" t="str">
        <f>IF(本体!AA51&lt;&gt; "", "Ga-67", "")</f>
        <v/>
      </c>
      <c r="T52" s="8" t="str">
        <f>IF(本体!AB51&lt;&gt; "", "Ga-68", "")</f>
        <v/>
      </c>
      <c r="U52" s="8" t="str">
        <f>IF(本体!AC51&lt;&gt; "", "Ge-68", "")</f>
        <v/>
      </c>
      <c r="V52" s="8" t="str">
        <f>IF(本体!AD51&lt;&gt; "", "Y-88", "")</f>
        <v/>
      </c>
      <c r="W52" s="8" t="str">
        <f>IF(本体!AE51&lt;&gt; "", "Zr-89", "")</f>
        <v/>
      </c>
      <c r="X52" s="8" t="str">
        <f>IF(本体!AF51&lt;&gt; "", "Y-90", "")</f>
        <v/>
      </c>
      <c r="Y52" s="8" t="str">
        <f>IF(本体!AG51&lt;&gt; "", "Tc-99m", "")</f>
        <v/>
      </c>
      <c r="Z52" s="8" t="str">
        <f>IF(本体!AH51&lt;&gt; "", "In-111", "")</f>
        <v/>
      </c>
      <c r="AA52" s="8" t="str">
        <f>IF(本体!AI51&lt;&gt; "", "I-123", "")</f>
        <v/>
      </c>
      <c r="AB52" s="8" t="str">
        <f>IF(本体!AJ51&lt;&gt; "", "I-124", "")</f>
        <v/>
      </c>
      <c r="AC52" s="8" t="str">
        <f>IF(本体!AK51&lt;&gt; "", "I-125", "")</f>
        <v>I-125</v>
      </c>
      <c r="AD52" s="8" t="str">
        <f>IF(本体!AL51&lt;&gt; "", "I-131", "")</f>
        <v/>
      </c>
      <c r="AE52" s="8" t="str">
        <f>IF(本体!AM51&lt;&gt; "", "Ba-135m", "")</f>
        <v/>
      </c>
      <c r="AF52" s="8" t="str">
        <f>IF(本体!AN51&lt;&gt; "", "Cs-137", "")</f>
        <v/>
      </c>
      <c r="AG52" s="8" t="str">
        <f>IF(本体!AO51&lt;&gt; "", "Lu-177", "")</f>
        <v/>
      </c>
      <c r="AH52" s="8" t="str">
        <f>IF(本体!AP51&lt;&gt; "", "Re-188", "")</f>
        <v/>
      </c>
      <c r="AI52" s="8" t="str">
        <f>IF(本体!AQ51&lt;&gt; "", "Ir-192", "")</f>
        <v/>
      </c>
      <c r="AJ52" s="8" t="str">
        <f>IF(本体!AR51&lt;&gt; "", "Tl-201", "")</f>
        <v/>
      </c>
      <c r="AK52" s="8" t="str">
        <f>IF(本体!AS51&lt;&gt; "", "Pb-210", "")</f>
        <v/>
      </c>
      <c r="AL52" s="8" t="str">
        <f>IF(本体!AT51&lt;&gt; "", "At-211", "")</f>
        <v/>
      </c>
      <c r="AM52" s="8" t="str">
        <f>IF(本体!AU51&lt;&gt; "", "Pb-212", "")</f>
        <v/>
      </c>
      <c r="AN52" s="8" t="str">
        <f>IF(本体!AV51&lt;&gt; "", "Ra-223", "")</f>
        <v/>
      </c>
      <c r="AO52" s="8" t="str">
        <f>IF(本体!AW51&lt;&gt; "", "Ra-224", "")</f>
        <v/>
      </c>
      <c r="AP52" s="8" t="str">
        <f>IF(本体!AX51&lt;&gt; "", "Ac-225", "")</f>
        <v/>
      </c>
      <c r="AQ52" s="8" t="str">
        <f t="shared" si="0"/>
        <v>H-3、C-14、Na-22、P-32、P-33、S-35、Cr-51、Co-57、I-125</v>
      </c>
    </row>
    <row r="53" spans="1:43">
      <c r="A53" s="8" t="str">
        <f>本体!C52</f>
        <v>国立大学法人香川大学</v>
      </c>
      <c r="B53" s="8" t="str">
        <f>IF(本体!J52&lt;&gt; "", "H-3", "")</f>
        <v>H-3</v>
      </c>
      <c r="C53" s="8" t="str">
        <f>IF(本体!K52&lt;&gt; "", "C-11", "")</f>
        <v>C-11</v>
      </c>
      <c r="D53" s="8" t="str">
        <f>IF(本体!L52&lt;&gt; "", "C-14", "")</f>
        <v>C-14</v>
      </c>
      <c r="E53" s="8" t="str">
        <f>IF(本体!M52&lt;&gt; "", "N-13", "")</f>
        <v/>
      </c>
      <c r="F53" s="8" t="str">
        <f>IF(本体!N52&lt;&gt; "", "F-18", "")</f>
        <v>F-18</v>
      </c>
      <c r="G53" s="8" t="str">
        <f>IF(本体!O52&lt;&gt; "", "Na-22", "")</f>
        <v/>
      </c>
      <c r="H53" s="8" t="str">
        <f>IF(本体!P52&lt;&gt; "", "P-32", "")</f>
        <v>P-32</v>
      </c>
      <c r="I53" s="8" t="str">
        <f>IF(本体!Q52&lt;&gt; "", "P-33", "")</f>
        <v>P-33</v>
      </c>
      <c r="J53" s="8" t="str">
        <f>IF(本体!R52&lt;&gt; "", "S-35", "")</f>
        <v>S-35</v>
      </c>
      <c r="K53" s="8" t="str">
        <f>IF(本体!S52&lt;&gt; "", "Cl-36", "")</f>
        <v/>
      </c>
      <c r="L53" s="8" t="str">
        <f>IF(本体!T52&lt;&gt; "", "Ca-45", "")</f>
        <v>Ca-45</v>
      </c>
      <c r="M53" s="8" t="str">
        <f>IF(本体!U52&lt;&gt; "", "Cr-51", "")</f>
        <v>Cr-51</v>
      </c>
      <c r="N53" s="8" t="str">
        <f>IF(本体!V52&lt;&gt; "", "Fe-59", "")</f>
        <v/>
      </c>
      <c r="O53" s="8" t="str">
        <f>IF(本体!W52&lt;&gt; "", "Co-57", "")</f>
        <v/>
      </c>
      <c r="P53" s="8" t="str">
        <f>IF(本体!X52&lt;&gt; "", "Co-60", "")</f>
        <v/>
      </c>
      <c r="Q53" s="8" t="str">
        <f>IF(本体!Y52&lt;&gt; "", "Cu-64", "")</f>
        <v/>
      </c>
      <c r="R53" s="8" t="str">
        <f>IF(本体!Z52&lt;&gt; "", "Zn-65", "")</f>
        <v/>
      </c>
      <c r="S53" s="8" t="str">
        <f>IF(本体!AA52&lt;&gt; "", "Ga-67", "")</f>
        <v/>
      </c>
      <c r="T53" s="8" t="str">
        <f>IF(本体!AB52&lt;&gt; "", "Ga-68", "")</f>
        <v/>
      </c>
      <c r="U53" s="8" t="str">
        <f>IF(本体!AC52&lt;&gt; "", "Ge-68", "")</f>
        <v/>
      </c>
      <c r="V53" s="8" t="str">
        <f>IF(本体!AD52&lt;&gt; "", "Y-88", "")</f>
        <v/>
      </c>
      <c r="W53" s="8" t="str">
        <f>IF(本体!AE52&lt;&gt; "", "Zr-89", "")</f>
        <v/>
      </c>
      <c r="X53" s="8" t="str">
        <f>IF(本体!AF52&lt;&gt; "", "Y-90", "")</f>
        <v/>
      </c>
      <c r="Y53" s="8" t="str">
        <f>IF(本体!AG52&lt;&gt; "", "Tc-99m", "")</f>
        <v/>
      </c>
      <c r="Z53" s="8" t="str">
        <f>IF(本体!AH52&lt;&gt; "", "In-111", "")</f>
        <v/>
      </c>
      <c r="AA53" s="8" t="str">
        <f>IF(本体!AI52&lt;&gt; "", "I-123", "")</f>
        <v/>
      </c>
      <c r="AB53" s="8" t="str">
        <f>IF(本体!AJ52&lt;&gt; "", "I-124", "")</f>
        <v/>
      </c>
      <c r="AC53" s="8" t="str">
        <f>IF(本体!AK52&lt;&gt; "", "I-125", "")</f>
        <v>I-125</v>
      </c>
      <c r="AD53" s="8" t="str">
        <f>IF(本体!AL52&lt;&gt; "", "I-131", "")</f>
        <v>I-131</v>
      </c>
      <c r="AE53" s="8" t="str">
        <f>IF(本体!AM52&lt;&gt; "", "Ba-135m", "")</f>
        <v/>
      </c>
      <c r="AF53" s="8" t="str">
        <f>IF(本体!AN52&lt;&gt; "", "Cs-137", "")</f>
        <v/>
      </c>
      <c r="AG53" s="8" t="str">
        <f>IF(本体!AO52&lt;&gt; "", "Lu-177", "")</f>
        <v/>
      </c>
      <c r="AH53" s="8" t="str">
        <f>IF(本体!AP52&lt;&gt; "", "Re-188", "")</f>
        <v/>
      </c>
      <c r="AI53" s="8" t="str">
        <f>IF(本体!AQ52&lt;&gt; "", "Ir-192", "")</f>
        <v/>
      </c>
      <c r="AJ53" s="8" t="str">
        <f>IF(本体!AR52&lt;&gt; "", "Tl-201", "")</f>
        <v/>
      </c>
      <c r="AK53" s="8" t="str">
        <f>IF(本体!AS52&lt;&gt; "", "Pb-210", "")</f>
        <v/>
      </c>
      <c r="AL53" s="8" t="str">
        <f>IF(本体!AT52&lt;&gt; "", "At-211", "")</f>
        <v/>
      </c>
      <c r="AM53" s="8" t="str">
        <f>IF(本体!AU52&lt;&gt; "", "Pb-212", "")</f>
        <v/>
      </c>
      <c r="AN53" s="8" t="str">
        <f>IF(本体!AV52&lt;&gt; "", "Ra-223", "")</f>
        <v/>
      </c>
      <c r="AO53" s="8" t="str">
        <f>IF(本体!AW52&lt;&gt; "", "Ra-224", "")</f>
        <v/>
      </c>
      <c r="AP53" s="8" t="str">
        <f>IF(本体!AX52&lt;&gt; "", "Ac-225", "")</f>
        <v/>
      </c>
      <c r="AQ53" s="8" t="str">
        <f t="shared" si="0"/>
        <v>H-3、C-11、C-14、F-18、P-32、P-33、S-35、Ca-45、Cr-51、I-125、I-131</v>
      </c>
    </row>
    <row r="54" spans="1:43">
      <c r="A54" s="8" t="str">
        <f>本体!C53</f>
        <v>宇都宮大学</v>
      </c>
      <c r="B54" s="8" t="str">
        <f>IF(本体!J53&lt;&gt; "", "H-3", "")</f>
        <v>H-3</v>
      </c>
      <c r="C54" s="8" t="str">
        <f>IF(本体!K53&lt;&gt; "", "C-11", "")</f>
        <v/>
      </c>
      <c r="D54" s="8" t="str">
        <f>IF(本体!L53&lt;&gt; "", "C-14", "")</f>
        <v>C-14</v>
      </c>
      <c r="E54" s="8" t="str">
        <f>IF(本体!M53&lt;&gt; "", "N-13", "")</f>
        <v/>
      </c>
      <c r="F54" s="8" t="str">
        <f>IF(本体!N53&lt;&gt; "", "F-18", "")</f>
        <v/>
      </c>
      <c r="G54" s="8" t="str">
        <f>IF(本体!O53&lt;&gt; "", "Na-22", "")</f>
        <v/>
      </c>
      <c r="H54" s="8" t="str">
        <f>IF(本体!P53&lt;&gt; "", "P-32", "")</f>
        <v>P-32</v>
      </c>
      <c r="I54" s="8" t="str">
        <f>IF(本体!Q53&lt;&gt; "", "P-33", "")</f>
        <v>P-33</v>
      </c>
      <c r="J54" s="8" t="str">
        <f>IF(本体!R53&lt;&gt; "", "S-35", "")</f>
        <v>S-35</v>
      </c>
      <c r="K54" s="8" t="str">
        <f>IF(本体!S53&lt;&gt; "", "Cl-36", "")</f>
        <v/>
      </c>
      <c r="L54" s="8" t="str">
        <f>IF(本体!T53&lt;&gt; "", "Ca-45", "")</f>
        <v/>
      </c>
      <c r="M54" s="8" t="str">
        <f>IF(本体!U53&lt;&gt; "", "Cr-51", "")</f>
        <v/>
      </c>
      <c r="N54" s="8" t="str">
        <f>IF(本体!V53&lt;&gt; "", "Fe-59", "")</f>
        <v/>
      </c>
      <c r="O54" s="8" t="str">
        <f>IF(本体!W53&lt;&gt; "", "Co-57", "")</f>
        <v/>
      </c>
      <c r="P54" s="8" t="str">
        <f>IF(本体!X53&lt;&gt; "", "Co-60", "")</f>
        <v/>
      </c>
      <c r="Q54" s="8" t="str">
        <f>IF(本体!Y53&lt;&gt; "", "Cu-64", "")</f>
        <v/>
      </c>
      <c r="R54" s="8" t="str">
        <f>IF(本体!Z53&lt;&gt; "", "Zn-65", "")</f>
        <v/>
      </c>
      <c r="S54" s="8" t="str">
        <f>IF(本体!AA53&lt;&gt; "", "Ga-67", "")</f>
        <v/>
      </c>
      <c r="T54" s="8" t="str">
        <f>IF(本体!AB53&lt;&gt; "", "Ga-68", "")</f>
        <v/>
      </c>
      <c r="U54" s="8" t="str">
        <f>IF(本体!AC53&lt;&gt; "", "Ge-68", "")</f>
        <v/>
      </c>
      <c r="V54" s="8" t="str">
        <f>IF(本体!AD53&lt;&gt; "", "Y-88", "")</f>
        <v/>
      </c>
      <c r="W54" s="8" t="str">
        <f>IF(本体!AE53&lt;&gt; "", "Zr-89", "")</f>
        <v/>
      </c>
      <c r="X54" s="8" t="str">
        <f>IF(本体!AF53&lt;&gt; "", "Y-90", "")</f>
        <v/>
      </c>
      <c r="Y54" s="8" t="str">
        <f>IF(本体!AG53&lt;&gt; "", "Tc-99m", "")</f>
        <v/>
      </c>
      <c r="Z54" s="8" t="str">
        <f>IF(本体!AH53&lt;&gt; "", "In-111", "")</f>
        <v/>
      </c>
      <c r="AA54" s="8" t="str">
        <f>IF(本体!AI53&lt;&gt; "", "I-123", "")</f>
        <v/>
      </c>
      <c r="AB54" s="8" t="str">
        <f>IF(本体!AJ53&lt;&gt; "", "I-124", "")</f>
        <v/>
      </c>
      <c r="AC54" s="8" t="str">
        <f>IF(本体!AK53&lt;&gt; "", "I-125", "")</f>
        <v>I-125</v>
      </c>
      <c r="AD54" s="8" t="str">
        <f>IF(本体!AL53&lt;&gt; "", "I-131", "")</f>
        <v>I-131</v>
      </c>
      <c r="AE54" s="8" t="str">
        <f>IF(本体!AM53&lt;&gt; "", "Ba-135m", "")</f>
        <v/>
      </c>
      <c r="AF54" s="8" t="str">
        <f>IF(本体!AN53&lt;&gt; "", "Cs-137", "")</f>
        <v>Cs-137</v>
      </c>
      <c r="AG54" s="8" t="str">
        <f>IF(本体!AO53&lt;&gt; "", "Lu-177", "")</f>
        <v/>
      </c>
      <c r="AH54" s="8" t="str">
        <f>IF(本体!AP53&lt;&gt; "", "Re-188", "")</f>
        <v/>
      </c>
      <c r="AI54" s="8" t="str">
        <f>IF(本体!AQ53&lt;&gt; "", "Ir-192", "")</f>
        <v/>
      </c>
      <c r="AJ54" s="8" t="str">
        <f>IF(本体!AR53&lt;&gt; "", "Tl-201", "")</f>
        <v/>
      </c>
      <c r="AK54" s="8" t="str">
        <f>IF(本体!AS53&lt;&gt; "", "Pb-210", "")</f>
        <v/>
      </c>
      <c r="AL54" s="8" t="str">
        <f>IF(本体!AT53&lt;&gt; "", "At-211", "")</f>
        <v/>
      </c>
      <c r="AM54" s="8" t="str">
        <f>IF(本体!AU53&lt;&gt; "", "Pb-212", "")</f>
        <v/>
      </c>
      <c r="AN54" s="8" t="str">
        <f>IF(本体!AV53&lt;&gt; "", "Ra-223", "")</f>
        <v/>
      </c>
      <c r="AO54" s="8" t="str">
        <f>IF(本体!AW53&lt;&gt; "", "Ra-224", "")</f>
        <v/>
      </c>
      <c r="AP54" s="8" t="str">
        <f>IF(本体!AX53&lt;&gt; "", "Ac-225", "")</f>
        <v/>
      </c>
      <c r="AQ54" s="8" t="str">
        <f t="shared" si="0"/>
        <v>H-3、C-14、P-32、P-33、S-35、I-125、I-131、Cs-137</v>
      </c>
    </row>
    <row r="55" spans="1:43">
      <c r="A55" s="8" t="str">
        <f>本体!C54</f>
        <v>長崎国際大学</v>
      </c>
      <c r="B55" s="8" t="str">
        <f>IF(本体!J54&lt;&gt; "", "H-3", "")</f>
        <v>H-3</v>
      </c>
      <c r="C55" s="8" t="str">
        <f>IF(本体!K54&lt;&gt; "", "C-11", "")</f>
        <v/>
      </c>
      <c r="D55" s="8" t="str">
        <f>IF(本体!L54&lt;&gt; "", "C-14", "")</f>
        <v>C-14</v>
      </c>
      <c r="E55" s="8" t="str">
        <f>IF(本体!M54&lt;&gt; "", "N-13", "")</f>
        <v/>
      </c>
      <c r="F55" s="8" t="str">
        <f>IF(本体!N54&lt;&gt; "", "F-18", "")</f>
        <v/>
      </c>
      <c r="G55" s="8" t="str">
        <f>IF(本体!O54&lt;&gt; "", "Na-22", "")</f>
        <v/>
      </c>
      <c r="H55" s="8" t="str">
        <f>IF(本体!P54&lt;&gt; "", "P-32", "")</f>
        <v>P-32</v>
      </c>
      <c r="I55" s="8" t="str">
        <f>IF(本体!Q54&lt;&gt; "", "P-33", "")</f>
        <v/>
      </c>
      <c r="J55" s="8" t="str">
        <f>IF(本体!R54&lt;&gt; "", "S-35", "")</f>
        <v>S-35</v>
      </c>
      <c r="K55" s="8" t="str">
        <f>IF(本体!S54&lt;&gt; "", "Cl-36", "")</f>
        <v/>
      </c>
      <c r="L55" s="8" t="str">
        <f>IF(本体!T54&lt;&gt; "", "Ca-45", "")</f>
        <v/>
      </c>
      <c r="M55" s="8" t="str">
        <f>IF(本体!U54&lt;&gt; "", "Cr-51", "")</f>
        <v/>
      </c>
      <c r="N55" s="8" t="str">
        <f>IF(本体!V54&lt;&gt; "", "Fe-59", "")</f>
        <v/>
      </c>
      <c r="O55" s="8" t="str">
        <f>IF(本体!W54&lt;&gt; "", "Co-57", "")</f>
        <v/>
      </c>
      <c r="P55" s="8" t="str">
        <f>IF(本体!X54&lt;&gt; "", "Co-60", "")</f>
        <v/>
      </c>
      <c r="Q55" s="8" t="str">
        <f>IF(本体!Y54&lt;&gt; "", "Cu-64", "")</f>
        <v/>
      </c>
      <c r="R55" s="8" t="str">
        <f>IF(本体!Z54&lt;&gt; "", "Zn-65", "")</f>
        <v/>
      </c>
      <c r="S55" s="8" t="str">
        <f>IF(本体!AA54&lt;&gt; "", "Ga-67", "")</f>
        <v/>
      </c>
      <c r="T55" s="8" t="str">
        <f>IF(本体!AB54&lt;&gt; "", "Ga-68", "")</f>
        <v/>
      </c>
      <c r="U55" s="8" t="str">
        <f>IF(本体!AC54&lt;&gt; "", "Ge-68", "")</f>
        <v/>
      </c>
      <c r="V55" s="8" t="str">
        <f>IF(本体!AD54&lt;&gt; "", "Y-88", "")</f>
        <v/>
      </c>
      <c r="W55" s="8" t="str">
        <f>IF(本体!AE54&lt;&gt; "", "Zr-89", "")</f>
        <v/>
      </c>
      <c r="X55" s="8" t="str">
        <f>IF(本体!AF54&lt;&gt; "", "Y-90", "")</f>
        <v/>
      </c>
      <c r="Y55" s="8" t="str">
        <f>IF(本体!AG54&lt;&gt; "", "Tc-99m", "")</f>
        <v>Tc-99m</v>
      </c>
      <c r="Z55" s="8" t="str">
        <f>IF(本体!AH54&lt;&gt; "", "In-111", "")</f>
        <v>In-111</v>
      </c>
      <c r="AA55" s="8" t="str">
        <f>IF(本体!AI54&lt;&gt; "", "I-123", "")</f>
        <v>I-123</v>
      </c>
      <c r="AB55" s="8" t="str">
        <f>IF(本体!AJ54&lt;&gt; "", "I-124", "")</f>
        <v/>
      </c>
      <c r="AC55" s="8" t="str">
        <f>IF(本体!AK54&lt;&gt; "", "I-125", "")</f>
        <v>I-125</v>
      </c>
      <c r="AD55" s="8" t="str">
        <f>IF(本体!AL54&lt;&gt; "", "I-131", "")</f>
        <v>I-131</v>
      </c>
      <c r="AE55" s="8" t="str">
        <f>IF(本体!AM54&lt;&gt; "", "Ba-135m", "")</f>
        <v/>
      </c>
      <c r="AF55" s="8" t="str">
        <f>IF(本体!AN54&lt;&gt; "", "Cs-137", "")</f>
        <v/>
      </c>
      <c r="AG55" s="8" t="str">
        <f>IF(本体!AO54&lt;&gt; "", "Lu-177", "")</f>
        <v/>
      </c>
      <c r="AH55" s="8" t="str">
        <f>IF(本体!AP54&lt;&gt; "", "Re-188", "")</f>
        <v/>
      </c>
      <c r="AI55" s="8" t="str">
        <f>IF(本体!AQ54&lt;&gt; "", "Ir-192", "")</f>
        <v/>
      </c>
      <c r="AJ55" s="8" t="str">
        <f>IF(本体!AR54&lt;&gt; "", "Tl-201", "")</f>
        <v/>
      </c>
      <c r="AK55" s="8" t="str">
        <f>IF(本体!AS54&lt;&gt; "", "Pb-210", "")</f>
        <v/>
      </c>
      <c r="AL55" s="8" t="str">
        <f>IF(本体!AT54&lt;&gt; "", "At-211", "")</f>
        <v/>
      </c>
      <c r="AM55" s="8" t="str">
        <f>IF(本体!AU54&lt;&gt; "", "Pb-212", "")</f>
        <v/>
      </c>
      <c r="AN55" s="8" t="str">
        <f>IF(本体!AV54&lt;&gt; "", "Ra-223", "")</f>
        <v/>
      </c>
      <c r="AO55" s="8" t="str">
        <f>IF(本体!AW54&lt;&gt; "", "Ra-224", "")</f>
        <v/>
      </c>
      <c r="AP55" s="8" t="str">
        <f>IF(本体!AX54&lt;&gt; "", "Ac-225", "")</f>
        <v/>
      </c>
      <c r="AQ55" s="8" t="str">
        <f t="shared" si="0"/>
        <v>H-3、C-14、P-32、S-35、Tc-99m、In-111、I-123、I-125、I-131</v>
      </c>
    </row>
    <row r="56" spans="1:43">
      <c r="A56" s="8" t="str">
        <f>本体!C55</f>
        <v>九州大学</v>
      </c>
      <c r="B56" s="8" t="str">
        <f>IF(本体!J55&lt;&gt; "", "H-3", "")</f>
        <v>H-3</v>
      </c>
      <c r="C56" s="8" t="str">
        <f>IF(本体!K55&lt;&gt; "", "C-11", "")</f>
        <v>C-11</v>
      </c>
      <c r="D56" s="8" t="str">
        <f>IF(本体!L55&lt;&gt; "", "C-14", "")</f>
        <v>C-14</v>
      </c>
      <c r="E56" s="8" t="str">
        <f>IF(本体!M55&lt;&gt; "", "N-13", "")</f>
        <v/>
      </c>
      <c r="F56" s="8" t="str">
        <f>IF(本体!N55&lt;&gt; "", "F-18", "")</f>
        <v>F-18</v>
      </c>
      <c r="G56" s="8" t="str">
        <f>IF(本体!O55&lt;&gt; "", "Na-22", "")</f>
        <v>Na-22</v>
      </c>
      <c r="H56" s="8" t="str">
        <f>IF(本体!P55&lt;&gt; "", "P-32", "")</f>
        <v>P-32</v>
      </c>
      <c r="I56" s="8" t="str">
        <f>IF(本体!Q55&lt;&gt; "", "P-33", "")</f>
        <v>P-33</v>
      </c>
      <c r="J56" s="8" t="str">
        <f>IF(本体!R55&lt;&gt; "", "S-35", "")</f>
        <v>S-35</v>
      </c>
      <c r="K56" s="8" t="str">
        <f>IF(本体!S55&lt;&gt; "", "Cl-36", "")</f>
        <v/>
      </c>
      <c r="L56" s="8" t="str">
        <f>IF(本体!T55&lt;&gt; "", "Ca-45", "")</f>
        <v/>
      </c>
      <c r="M56" s="8" t="str">
        <f>IF(本体!U55&lt;&gt; "", "Cr-51", "")</f>
        <v>Cr-51</v>
      </c>
      <c r="N56" s="8" t="str">
        <f>IF(本体!V55&lt;&gt; "", "Fe-59", "")</f>
        <v>Fe-59</v>
      </c>
      <c r="O56" s="8" t="str">
        <f>IF(本体!W55&lt;&gt; "", "Co-57", "")</f>
        <v/>
      </c>
      <c r="P56" s="8" t="str">
        <f>IF(本体!X55&lt;&gt; "", "Co-60", "")</f>
        <v>Co-60</v>
      </c>
      <c r="Q56" s="8" t="str">
        <f>IF(本体!Y55&lt;&gt; "", "Cu-64", "")</f>
        <v/>
      </c>
      <c r="R56" s="8" t="str">
        <f>IF(本体!Z55&lt;&gt; "", "Zn-65", "")</f>
        <v/>
      </c>
      <c r="S56" s="8" t="str">
        <f>IF(本体!AA55&lt;&gt; "", "Ga-67", "")</f>
        <v>Ga-67</v>
      </c>
      <c r="T56" s="8" t="str">
        <f>IF(本体!AB55&lt;&gt; "", "Ga-68", "")</f>
        <v>Ga-68</v>
      </c>
      <c r="U56" s="8" t="str">
        <f>IF(本体!AC55&lt;&gt; "", "Ge-68", "")</f>
        <v>Ge-68</v>
      </c>
      <c r="V56" s="8" t="str">
        <f>IF(本体!AD55&lt;&gt; "", "Y-88", "")</f>
        <v/>
      </c>
      <c r="W56" s="8" t="str">
        <f>IF(本体!AE55&lt;&gt; "", "Zr-89", "")</f>
        <v/>
      </c>
      <c r="X56" s="8" t="str">
        <f>IF(本体!AF55&lt;&gt; "", "Y-90", "")</f>
        <v>Y-90</v>
      </c>
      <c r="Y56" s="8" t="str">
        <f>IF(本体!AG55&lt;&gt; "", "Tc-99m", "")</f>
        <v>Tc-99m</v>
      </c>
      <c r="Z56" s="8" t="str">
        <f>IF(本体!AH55&lt;&gt; "", "In-111", "")</f>
        <v>In-111</v>
      </c>
      <c r="AA56" s="8" t="str">
        <f>IF(本体!AI55&lt;&gt; "", "I-123", "")</f>
        <v/>
      </c>
      <c r="AB56" s="8" t="str">
        <f>IF(本体!AJ55&lt;&gt; "", "I-124", "")</f>
        <v/>
      </c>
      <c r="AC56" s="8" t="str">
        <f>IF(本体!AK55&lt;&gt; "", "I-125", "")</f>
        <v>I-125</v>
      </c>
      <c r="AD56" s="8" t="str">
        <f>IF(本体!AL55&lt;&gt; "", "I-131", "")</f>
        <v>I-131</v>
      </c>
      <c r="AE56" s="8" t="str">
        <f>IF(本体!AM55&lt;&gt; "", "Ba-135m", "")</f>
        <v/>
      </c>
      <c r="AF56" s="8" t="str">
        <f>IF(本体!AN55&lt;&gt; "", "Cs-137", "")</f>
        <v>Cs-137</v>
      </c>
      <c r="AG56" s="8" t="str">
        <f>IF(本体!AO55&lt;&gt; "", "Lu-177", "")</f>
        <v/>
      </c>
      <c r="AH56" s="8" t="str">
        <f>IF(本体!AP55&lt;&gt; "", "Re-188", "")</f>
        <v/>
      </c>
      <c r="AI56" s="8" t="str">
        <f>IF(本体!AQ55&lt;&gt; "", "Ir-192", "")</f>
        <v/>
      </c>
      <c r="AJ56" s="8" t="str">
        <f>IF(本体!AR55&lt;&gt; "", "Tl-201", "")</f>
        <v/>
      </c>
      <c r="AK56" s="8" t="str">
        <f>IF(本体!AS55&lt;&gt; "", "Pb-210", "")</f>
        <v/>
      </c>
      <c r="AL56" s="8" t="str">
        <f>IF(本体!AT55&lt;&gt; "", "At-211", "")</f>
        <v/>
      </c>
      <c r="AM56" s="8" t="str">
        <f>IF(本体!AU55&lt;&gt; "", "Pb-212", "")</f>
        <v/>
      </c>
      <c r="AN56" s="8" t="str">
        <f>IF(本体!AV55&lt;&gt; "", "Ra-223", "")</f>
        <v/>
      </c>
      <c r="AO56" s="8" t="str">
        <f>IF(本体!AW55&lt;&gt; "", "Ra-224", "")</f>
        <v/>
      </c>
      <c r="AP56" s="8" t="str">
        <f>IF(本体!AX55&lt;&gt; "", "Ac-225", "")</f>
        <v/>
      </c>
      <c r="AQ56" s="8" t="str">
        <f t="shared" si="0"/>
        <v>H-3、C-11、C-14、F-18、Na-22、P-32、P-33、S-35、Cr-51、Fe-59、Co-60、Ga-67、Ga-68、Ge-68、Y-90、Tc-99m、In-111、I-125、I-131、Cs-137</v>
      </c>
    </row>
    <row r="57" spans="1:43">
      <c r="A57" s="8" t="str">
        <f>本体!C56</f>
        <v>慶應義塾大学</v>
      </c>
      <c r="B57" s="8" t="str">
        <f>IF(本体!J56&lt;&gt; "", "H-3", "")</f>
        <v>H-3</v>
      </c>
      <c r="C57" s="8" t="str">
        <f>IF(本体!K56&lt;&gt; "", "C-11", "")</f>
        <v/>
      </c>
      <c r="D57" s="8" t="str">
        <f>IF(本体!L56&lt;&gt; "", "C-14", "")</f>
        <v>C-14</v>
      </c>
      <c r="E57" s="8" t="str">
        <f>IF(本体!M56&lt;&gt; "", "N-13", "")</f>
        <v/>
      </c>
      <c r="F57" s="8" t="str">
        <f>IF(本体!N56&lt;&gt; "", "F-18", "")</f>
        <v>F-18</v>
      </c>
      <c r="G57" s="8" t="str">
        <f>IF(本体!O56&lt;&gt; "", "Na-22", "")</f>
        <v/>
      </c>
      <c r="H57" s="8" t="str">
        <f>IF(本体!P56&lt;&gt; "", "P-32", "")</f>
        <v>P-32</v>
      </c>
      <c r="I57" s="8" t="str">
        <f>IF(本体!Q56&lt;&gt; "", "P-33", "")</f>
        <v>P-33</v>
      </c>
      <c r="J57" s="8" t="str">
        <f>IF(本体!R56&lt;&gt; "", "S-35", "")</f>
        <v>S-35</v>
      </c>
      <c r="K57" s="8" t="str">
        <f>IF(本体!S56&lt;&gt; "", "Cl-36", "")</f>
        <v>Cl-36</v>
      </c>
      <c r="L57" s="8" t="str">
        <f>IF(本体!T56&lt;&gt; "", "Ca-45", "")</f>
        <v>Ca-45</v>
      </c>
      <c r="M57" s="8" t="str">
        <f>IF(本体!U56&lt;&gt; "", "Cr-51", "")</f>
        <v>Cr-51</v>
      </c>
      <c r="N57" s="8" t="str">
        <f>IF(本体!V56&lt;&gt; "", "Fe-59", "")</f>
        <v>Fe-59</v>
      </c>
      <c r="O57" s="8" t="str">
        <f>IF(本体!W56&lt;&gt; "", "Co-57", "")</f>
        <v/>
      </c>
      <c r="P57" s="8" t="str">
        <f>IF(本体!X56&lt;&gt; "", "Co-60", "")</f>
        <v>Co-60</v>
      </c>
      <c r="Q57" s="8" t="str">
        <f>IF(本体!Y56&lt;&gt; "", "Cu-64", "")</f>
        <v/>
      </c>
      <c r="R57" s="8" t="str">
        <f>IF(本体!Z56&lt;&gt; "", "Zn-65", "")</f>
        <v/>
      </c>
      <c r="S57" s="8" t="str">
        <f>IF(本体!AA56&lt;&gt; "", "Ga-67", "")</f>
        <v/>
      </c>
      <c r="T57" s="8" t="str">
        <f>IF(本体!AB56&lt;&gt; "", "Ga-68", "")</f>
        <v/>
      </c>
      <c r="U57" s="8" t="str">
        <f>IF(本体!AC56&lt;&gt; "", "Ge-68", "")</f>
        <v/>
      </c>
      <c r="V57" s="8" t="str">
        <f>IF(本体!AD56&lt;&gt; "", "Y-88", "")</f>
        <v/>
      </c>
      <c r="W57" s="8" t="str">
        <f>IF(本体!AE56&lt;&gt; "", "Zr-89", "")</f>
        <v/>
      </c>
      <c r="X57" s="8" t="str">
        <f>IF(本体!AF56&lt;&gt; "", "Y-90", "")</f>
        <v/>
      </c>
      <c r="Y57" s="8" t="str">
        <f>IF(本体!AG56&lt;&gt; "", "Tc-99m", "")</f>
        <v>Tc-99m</v>
      </c>
      <c r="Z57" s="8" t="str">
        <f>IF(本体!AH56&lt;&gt; "", "In-111", "")</f>
        <v/>
      </c>
      <c r="AA57" s="8" t="str">
        <f>IF(本体!AI56&lt;&gt; "", "I-123", "")</f>
        <v/>
      </c>
      <c r="AB57" s="8" t="str">
        <f>IF(本体!AJ56&lt;&gt; "", "I-124", "")</f>
        <v/>
      </c>
      <c r="AC57" s="8" t="str">
        <f>IF(本体!AK56&lt;&gt; "", "I-125", "")</f>
        <v>I-125</v>
      </c>
      <c r="AD57" s="8" t="str">
        <f>IF(本体!AL56&lt;&gt; "", "I-131", "")</f>
        <v>I-131</v>
      </c>
      <c r="AE57" s="8" t="str">
        <f>IF(本体!AM56&lt;&gt; "", "Ba-135m", "")</f>
        <v/>
      </c>
      <c r="AF57" s="8" t="str">
        <f>IF(本体!AN56&lt;&gt; "", "Cs-137", "")</f>
        <v>Cs-137</v>
      </c>
      <c r="AG57" s="8" t="str">
        <f>IF(本体!AO56&lt;&gt; "", "Lu-177", "")</f>
        <v/>
      </c>
      <c r="AH57" s="8" t="str">
        <f>IF(本体!AP56&lt;&gt; "", "Re-188", "")</f>
        <v/>
      </c>
      <c r="AI57" s="8" t="str">
        <f>IF(本体!AQ56&lt;&gt; "", "Ir-192", "")</f>
        <v/>
      </c>
      <c r="AJ57" s="8" t="str">
        <f>IF(本体!AR56&lt;&gt; "", "Tl-201", "")</f>
        <v/>
      </c>
      <c r="AK57" s="8" t="str">
        <f>IF(本体!AS56&lt;&gt; "", "Pb-210", "")</f>
        <v/>
      </c>
      <c r="AL57" s="8" t="str">
        <f>IF(本体!AT56&lt;&gt; "", "At-211", "")</f>
        <v/>
      </c>
      <c r="AM57" s="8" t="str">
        <f>IF(本体!AU56&lt;&gt; "", "Pb-212", "")</f>
        <v/>
      </c>
      <c r="AN57" s="8" t="str">
        <f>IF(本体!AV56&lt;&gt; "", "Ra-223", "")</f>
        <v/>
      </c>
      <c r="AO57" s="8" t="str">
        <f>IF(本体!AW56&lt;&gt; "", "Ra-224", "")</f>
        <v/>
      </c>
      <c r="AP57" s="8" t="str">
        <f>IF(本体!AX56&lt;&gt; "", "Ac-225", "")</f>
        <v/>
      </c>
      <c r="AQ57" s="8" t="str">
        <f t="shared" si="0"/>
        <v>H-3、C-14、F-18、P-32、P-33、S-35、Cl-36、Ca-45、Cr-51、Fe-59、Co-60、Tc-99m、I-125、I-131、Cs-137</v>
      </c>
    </row>
    <row r="58" spans="1:43">
      <c r="A58" s="8" t="str">
        <f>本体!C57</f>
        <v>東京慈恵会医科大学</v>
      </c>
      <c r="B58" s="8" t="str">
        <f>IF(本体!J57&lt;&gt; "", "H-3", "")</f>
        <v>H-3</v>
      </c>
      <c r="C58" s="8" t="str">
        <f>IF(本体!K57&lt;&gt; "", "C-11", "")</f>
        <v/>
      </c>
      <c r="D58" s="8" t="str">
        <f>IF(本体!L57&lt;&gt; "", "C-14", "")</f>
        <v>C-14</v>
      </c>
      <c r="E58" s="8" t="str">
        <f>IF(本体!M57&lt;&gt; "", "N-13", "")</f>
        <v/>
      </c>
      <c r="F58" s="8" t="str">
        <f>IF(本体!N57&lt;&gt; "", "F-18", "")</f>
        <v/>
      </c>
      <c r="G58" s="8" t="str">
        <f>IF(本体!O57&lt;&gt; "", "Na-22", "")</f>
        <v/>
      </c>
      <c r="H58" s="8" t="str">
        <f>IF(本体!P57&lt;&gt; "", "P-32", "")</f>
        <v>P-32</v>
      </c>
      <c r="I58" s="8" t="str">
        <f>IF(本体!Q57&lt;&gt; "", "P-33", "")</f>
        <v>P-33</v>
      </c>
      <c r="J58" s="8" t="str">
        <f>IF(本体!R57&lt;&gt; "", "S-35", "")</f>
        <v>S-35</v>
      </c>
      <c r="K58" s="8" t="str">
        <f>IF(本体!S57&lt;&gt; "", "Cl-36", "")</f>
        <v/>
      </c>
      <c r="L58" s="8" t="str">
        <f>IF(本体!T57&lt;&gt; "", "Ca-45", "")</f>
        <v>Ca-45</v>
      </c>
      <c r="M58" s="8" t="str">
        <f>IF(本体!U57&lt;&gt; "", "Cr-51", "")</f>
        <v>Cr-51</v>
      </c>
      <c r="N58" s="8" t="str">
        <f>IF(本体!V57&lt;&gt; "", "Fe-59", "")</f>
        <v>Fe-59</v>
      </c>
      <c r="O58" s="8" t="str">
        <f>IF(本体!W57&lt;&gt; "", "Co-57", "")</f>
        <v/>
      </c>
      <c r="P58" s="8" t="str">
        <f>IF(本体!X57&lt;&gt; "", "Co-60", "")</f>
        <v>Co-60</v>
      </c>
      <c r="Q58" s="8" t="str">
        <f>IF(本体!Y57&lt;&gt; "", "Cu-64", "")</f>
        <v/>
      </c>
      <c r="R58" s="8" t="str">
        <f>IF(本体!Z57&lt;&gt; "", "Zn-65", "")</f>
        <v/>
      </c>
      <c r="S58" s="8" t="str">
        <f>IF(本体!AA57&lt;&gt; "", "Ga-67", "")</f>
        <v/>
      </c>
      <c r="T58" s="8" t="str">
        <f>IF(本体!AB57&lt;&gt; "", "Ga-68", "")</f>
        <v/>
      </c>
      <c r="U58" s="8" t="str">
        <f>IF(本体!AC57&lt;&gt; "", "Ge-68", "")</f>
        <v/>
      </c>
      <c r="V58" s="8" t="str">
        <f>IF(本体!AD57&lt;&gt; "", "Y-88", "")</f>
        <v/>
      </c>
      <c r="W58" s="8" t="str">
        <f>IF(本体!AE57&lt;&gt; "", "Zr-89", "")</f>
        <v/>
      </c>
      <c r="X58" s="8" t="str">
        <f>IF(本体!AF57&lt;&gt; "", "Y-90", "")</f>
        <v/>
      </c>
      <c r="Y58" s="8" t="str">
        <f>IF(本体!AG57&lt;&gt; "", "Tc-99m", "")</f>
        <v/>
      </c>
      <c r="Z58" s="8" t="str">
        <f>IF(本体!AH57&lt;&gt; "", "In-111", "")</f>
        <v/>
      </c>
      <c r="AA58" s="8" t="str">
        <f>IF(本体!AI57&lt;&gt; "", "I-123", "")</f>
        <v/>
      </c>
      <c r="AB58" s="8" t="str">
        <f>IF(本体!AJ57&lt;&gt; "", "I-124", "")</f>
        <v/>
      </c>
      <c r="AC58" s="8" t="str">
        <f>IF(本体!AK57&lt;&gt; "", "I-125", "")</f>
        <v>I-125</v>
      </c>
      <c r="AD58" s="8" t="str">
        <f>IF(本体!AL57&lt;&gt; "", "I-131", "")</f>
        <v>I-131</v>
      </c>
      <c r="AE58" s="8" t="str">
        <f>IF(本体!AM57&lt;&gt; "", "Ba-135m", "")</f>
        <v/>
      </c>
      <c r="AF58" s="8" t="str">
        <f>IF(本体!AN57&lt;&gt; "", "Cs-137", "")</f>
        <v>Cs-137</v>
      </c>
      <c r="AG58" s="8" t="str">
        <f>IF(本体!AO57&lt;&gt; "", "Lu-177", "")</f>
        <v/>
      </c>
      <c r="AH58" s="8" t="str">
        <f>IF(本体!AP57&lt;&gt; "", "Re-188", "")</f>
        <v/>
      </c>
      <c r="AI58" s="8" t="str">
        <f>IF(本体!AQ57&lt;&gt; "", "Ir-192", "")</f>
        <v/>
      </c>
      <c r="AJ58" s="8" t="str">
        <f>IF(本体!AR57&lt;&gt; "", "Tl-201", "")</f>
        <v/>
      </c>
      <c r="AK58" s="8" t="str">
        <f>IF(本体!AS57&lt;&gt; "", "Pb-210", "")</f>
        <v/>
      </c>
      <c r="AL58" s="8" t="str">
        <f>IF(本体!AT57&lt;&gt; "", "At-211", "")</f>
        <v/>
      </c>
      <c r="AM58" s="8" t="str">
        <f>IF(本体!AU57&lt;&gt; "", "Pb-212", "")</f>
        <v/>
      </c>
      <c r="AN58" s="8" t="str">
        <f>IF(本体!AV57&lt;&gt; "", "Ra-223", "")</f>
        <v/>
      </c>
      <c r="AO58" s="8" t="str">
        <f>IF(本体!AW57&lt;&gt; "", "Ra-224", "")</f>
        <v/>
      </c>
      <c r="AP58" s="8" t="str">
        <f>IF(本体!AX57&lt;&gt; "", "Ac-225", "")</f>
        <v/>
      </c>
      <c r="AQ58" s="8" t="str">
        <f t="shared" si="0"/>
        <v>H-3、C-14、P-32、P-33、S-35、Ca-45、Cr-51、Fe-59、Co-60、I-125、I-131、Cs-137</v>
      </c>
    </row>
    <row r="59" spans="1:43">
      <c r="A59" s="8" t="str">
        <f>本体!C58</f>
        <v>国立大学法人　佐賀大学</v>
      </c>
      <c r="B59" s="8" t="str">
        <f>IF(本体!J58&lt;&gt; "", "H-3", "")</f>
        <v/>
      </c>
      <c r="C59" s="8" t="str">
        <f>IF(本体!K58&lt;&gt; "", "C-11", "")</f>
        <v/>
      </c>
      <c r="D59" s="8" t="str">
        <f>IF(本体!L58&lt;&gt; "", "C-14", "")</f>
        <v/>
      </c>
      <c r="E59" s="8" t="str">
        <f>IF(本体!M58&lt;&gt; "", "N-13", "")</f>
        <v/>
      </c>
      <c r="F59" s="8" t="str">
        <f>IF(本体!N58&lt;&gt; "", "F-18", "")</f>
        <v/>
      </c>
      <c r="G59" s="8" t="str">
        <f>IF(本体!O58&lt;&gt; "", "Na-22", "")</f>
        <v/>
      </c>
      <c r="H59" s="8" t="str">
        <f>IF(本体!P58&lt;&gt; "", "P-32", "")</f>
        <v/>
      </c>
      <c r="I59" s="8" t="str">
        <f>IF(本体!Q58&lt;&gt; "", "P-33", "")</f>
        <v/>
      </c>
      <c r="J59" s="8" t="str">
        <f>IF(本体!R58&lt;&gt; "", "S-35", "")</f>
        <v/>
      </c>
      <c r="K59" s="8" t="str">
        <f>IF(本体!S58&lt;&gt; "", "Cl-36", "")</f>
        <v/>
      </c>
      <c r="L59" s="8" t="str">
        <f>IF(本体!T58&lt;&gt; "", "Ca-45", "")</f>
        <v/>
      </c>
      <c r="M59" s="8" t="str">
        <f>IF(本体!U58&lt;&gt; "", "Cr-51", "")</f>
        <v/>
      </c>
      <c r="N59" s="8" t="str">
        <f>IF(本体!V58&lt;&gt; "", "Fe-59", "")</f>
        <v/>
      </c>
      <c r="O59" s="8" t="str">
        <f>IF(本体!W58&lt;&gt; "", "Co-57", "")</f>
        <v/>
      </c>
      <c r="P59" s="8" t="str">
        <f>IF(本体!X58&lt;&gt; "", "Co-60", "")</f>
        <v/>
      </c>
      <c r="Q59" s="8" t="str">
        <f>IF(本体!Y58&lt;&gt; "", "Cu-64", "")</f>
        <v/>
      </c>
      <c r="R59" s="8" t="str">
        <f>IF(本体!Z58&lt;&gt; "", "Zn-65", "")</f>
        <v/>
      </c>
      <c r="S59" s="8" t="str">
        <f>IF(本体!AA58&lt;&gt; "", "Ga-67", "")</f>
        <v/>
      </c>
      <c r="T59" s="8" t="str">
        <f>IF(本体!AB58&lt;&gt; "", "Ga-68", "")</f>
        <v/>
      </c>
      <c r="U59" s="8" t="str">
        <f>IF(本体!AC58&lt;&gt; "", "Ge-68", "")</f>
        <v/>
      </c>
      <c r="V59" s="8" t="str">
        <f>IF(本体!AD58&lt;&gt; "", "Y-88", "")</f>
        <v/>
      </c>
      <c r="W59" s="8" t="str">
        <f>IF(本体!AE58&lt;&gt; "", "Zr-89", "")</f>
        <v/>
      </c>
      <c r="X59" s="8" t="str">
        <f>IF(本体!AF58&lt;&gt; "", "Y-90", "")</f>
        <v/>
      </c>
      <c r="Y59" s="8" t="str">
        <f>IF(本体!AG58&lt;&gt; "", "Tc-99m", "")</f>
        <v/>
      </c>
      <c r="Z59" s="8" t="str">
        <f>IF(本体!AH58&lt;&gt; "", "In-111", "")</f>
        <v/>
      </c>
      <c r="AA59" s="8" t="str">
        <f>IF(本体!AI58&lt;&gt; "", "I-123", "")</f>
        <v/>
      </c>
      <c r="AB59" s="8" t="str">
        <f>IF(本体!AJ58&lt;&gt; "", "I-124", "")</f>
        <v/>
      </c>
      <c r="AC59" s="8" t="str">
        <f>IF(本体!AK58&lt;&gt; "", "I-125", "")</f>
        <v/>
      </c>
      <c r="AD59" s="8" t="str">
        <f>IF(本体!AL58&lt;&gt; "", "I-131", "")</f>
        <v/>
      </c>
      <c r="AE59" s="8" t="str">
        <f>IF(本体!AM58&lt;&gt; "", "Ba-135m", "")</f>
        <v/>
      </c>
      <c r="AF59" s="8" t="str">
        <f>IF(本体!AN58&lt;&gt; "", "Cs-137", "")</f>
        <v/>
      </c>
      <c r="AG59" s="8" t="str">
        <f>IF(本体!AO58&lt;&gt; "", "Lu-177", "")</f>
        <v/>
      </c>
      <c r="AH59" s="8" t="str">
        <f>IF(本体!AP58&lt;&gt; "", "Re-188", "")</f>
        <v/>
      </c>
      <c r="AI59" s="8" t="str">
        <f>IF(本体!AQ58&lt;&gt; "", "Ir-192", "")</f>
        <v/>
      </c>
      <c r="AJ59" s="8" t="str">
        <f>IF(本体!AR58&lt;&gt; "", "Tl-201", "")</f>
        <v/>
      </c>
      <c r="AK59" s="8" t="str">
        <f>IF(本体!AS58&lt;&gt; "", "Pb-210", "")</f>
        <v/>
      </c>
      <c r="AL59" s="8" t="str">
        <f>IF(本体!AT58&lt;&gt; "", "At-211", "")</f>
        <v/>
      </c>
      <c r="AM59" s="8" t="str">
        <f>IF(本体!AU58&lt;&gt; "", "Pb-212", "")</f>
        <v/>
      </c>
      <c r="AN59" s="8" t="str">
        <f>IF(本体!AV58&lt;&gt; "", "Ra-223", "")</f>
        <v/>
      </c>
      <c r="AO59" s="8" t="str">
        <f>IF(本体!AW58&lt;&gt; "", "Ra-224", "")</f>
        <v/>
      </c>
      <c r="AP59" s="8" t="str">
        <f>IF(本体!AX58&lt;&gt; "", "Ac-225", "")</f>
        <v/>
      </c>
      <c r="AQ59" s="8" t="str">
        <f t="shared" si="0"/>
        <v/>
      </c>
    </row>
    <row r="60" spans="1:43">
      <c r="A60" s="8" t="str">
        <f>本体!C59</f>
        <v>京都医療科学大学</v>
      </c>
      <c r="B60" s="8" t="str">
        <f>IF(本体!J59&lt;&gt; "", "H-3", "")</f>
        <v/>
      </c>
      <c r="C60" s="8" t="str">
        <f>IF(本体!K59&lt;&gt; "", "C-11", "")</f>
        <v/>
      </c>
      <c r="D60" s="8" t="str">
        <f>IF(本体!L59&lt;&gt; "", "C-14", "")</f>
        <v/>
      </c>
      <c r="E60" s="8" t="str">
        <f>IF(本体!M59&lt;&gt; "", "N-13", "")</f>
        <v/>
      </c>
      <c r="F60" s="8" t="str">
        <f>IF(本体!N59&lt;&gt; "", "F-18", "")</f>
        <v/>
      </c>
      <c r="G60" s="8" t="str">
        <f>IF(本体!O59&lt;&gt; "", "Na-22", "")</f>
        <v/>
      </c>
      <c r="H60" s="8" t="str">
        <f>IF(本体!P59&lt;&gt; "", "P-32", "")</f>
        <v/>
      </c>
      <c r="I60" s="8" t="str">
        <f>IF(本体!Q59&lt;&gt; "", "P-33", "")</f>
        <v/>
      </c>
      <c r="J60" s="8" t="str">
        <f>IF(本体!R59&lt;&gt; "", "S-35", "")</f>
        <v/>
      </c>
      <c r="K60" s="8" t="str">
        <f>IF(本体!S59&lt;&gt; "", "Cl-36", "")</f>
        <v/>
      </c>
      <c r="L60" s="8" t="str">
        <f>IF(本体!T59&lt;&gt; "", "Ca-45", "")</f>
        <v/>
      </c>
      <c r="M60" s="8" t="str">
        <f>IF(本体!U59&lt;&gt; "", "Cr-51", "")</f>
        <v/>
      </c>
      <c r="N60" s="8" t="str">
        <f>IF(本体!V59&lt;&gt; "", "Fe-59", "")</f>
        <v/>
      </c>
      <c r="O60" s="8" t="str">
        <f>IF(本体!W59&lt;&gt; "", "Co-57", "")</f>
        <v/>
      </c>
      <c r="P60" s="8" t="str">
        <f>IF(本体!X59&lt;&gt; "", "Co-60", "")</f>
        <v/>
      </c>
      <c r="Q60" s="8" t="str">
        <f>IF(本体!Y59&lt;&gt; "", "Cu-64", "")</f>
        <v/>
      </c>
      <c r="R60" s="8" t="str">
        <f>IF(本体!Z59&lt;&gt; "", "Zn-65", "")</f>
        <v/>
      </c>
      <c r="S60" s="8" t="str">
        <f>IF(本体!AA59&lt;&gt; "", "Ga-67", "")</f>
        <v/>
      </c>
      <c r="T60" s="8" t="str">
        <f>IF(本体!AB59&lt;&gt; "", "Ga-68", "")</f>
        <v/>
      </c>
      <c r="U60" s="8" t="str">
        <f>IF(本体!AC59&lt;&gt; "", "Ge-68", "")</f>
        <v/>
      </c>
      <c r="V60" s="8" t="str">
        <f>IF(本体!AD59&lt;&gt; "", "Y-88", "")</f>
        <v/>
      </c>
      <c r="W60" s="8" t="str">
        <f>IF(本体!AE59&lt;&gt; "", "Zr-89", "")</f>
        <v/>
      </c>
      <c r="X60" s="8" t="str">
        <f>IF(本体!AF59&lt;&gt; "", "Y-90", "")</f>
        <v/>
      </c>
      <c r="Y60" s="8" t="str">
        <f>IF(本体!AG59&lt;&gt; "", "Tc-99m", "")</f>
        <v/>
      </c>
      <c r="Z60" s="8" t="str">
        <f>IF(本体!AH59&lt;&gt; "", "In-111", "")</f>
        <v/>
      </c>
      <c r="AA60" s="8" t="str">
        <f>IF(本体!AI59&lt;&gt; "", "I-123", "")</f>
        <v/>
      </c>
      <c r="AB60" s="8" t="str">
        <f>IF(本体!AJ59&lt;&gt; "", "I-124", "")</f>
        <v/>
      </c>
      <c r="AC60" s="8" t="str">
        <f>IF(本体!AK59&lt;&gt; "", "I-125", "")</f>
        <v/>
      </c>
      <c r="AD60" s="8" t="str">
        <f>IF(本体!AL59&lt;&gt; "", "I-131", "")</f>
        <v/>
      </c>
      <c r="AE60" s="8" t="str">
        <f>IF(本体!AM59&lt;&gt; "", "Ba-135m", "")</f>
        <v/>
      </c>
      <c r="AF60" s="8" t="str">
        <f>IF(本体!AN59&lt;&gt; "", "Cs-137", "")</f>
        <v/>
      </c>
      <c r="AG60" s="8" t="str">
        <f>IF(本体!AO59&lt;&gt; "", "Lu-177", "")</f>
        <v/>
      </c>
      <c r="AH60" s="8" t="str">
        <f>IF(本体!AP59&lt;&gt; "", "Re-188", "")</f>
        <v/>
      </c>
      <c r="AI60" s="8" t="str">
        <f>IF(本体!AQ59&lt;&gt; "", "Ir-192", "")</f>
        <v/>
      </c>
      <c r="AJ60" s="8" t="str">
        <f>IF(本体!AR59&lt;&gt; "", "Tl-201", "")</f>
        <v/>
      </c>
      <c r="AK60" s="8" t="str">
        <f>IF(本体!AS59&lt;&gt; "", "Pb-210", "")</f>
        <v/>
      </c>
      <c r="AL60" s="8" t="str">
        <f>IF(本体!AT59&lt;&gt; "", "At-211", "")</f>
        <v/>
      </c>
      <c r="AM60" s="8" t="str">
        <f>IF(本体!AU59&lt;&gt; "", "Pb-212", "")</f>
        <v/>
      </c>
      <c r="AN60" s="8" t="str">
        <f>IF(本体!AV59&lt;&gt; "", "Ra-223", "")</f>
        <v/>
      </c>
      <c r="AO60" s="8" t="str">
        <f>IF(本体!AW59&lt;&gt; "", "Ra-224", "")</f>
        <v/>
      </c>
      <c r="AP60" s="8" t="str">
        <f>IF(本体!AX59&lt;&gt; "", "Ac-225", "")</f>
        <v/>
      </c>
      <c r="AQ60" s="8" t="str">
        <f t="shared" si="0"/>
        <v/>
      </c>
    </row>
    <row r="61" spans="1:43">
      <c r="A61" s="8" t="str">
        <f>本体!C60</f>
        <v>自治医科大学</v>
      </c>
      <c r="B61" s="8" t="str">
        <f>IF(本体!J60&lt;&gt; "", "H-3", "")</f>
        <v>H-3</v>
      </c>
      <c r="C61" s="8" t="str">
        <f>IF(本体!K60&lt;&gt; "", "C-11", "")</f>
        <v/>
      </c>
      <c r="D61" s="8" t="str">
        <f>IF(本体!L60&lt;&gt; "", "C-14", "")</f>
        <v>C-14</v>
      </c>
      <c r="E61" s="8" t="str">
        <f>IF(本体!M60&lt;&gt; "", "N-13", "")</f>
        <v/>
      </c>
      <c r="F61" s="8" t="str">
        <f>IF(本体!N60&lt;&gt; "", "F-18", "")</f>
        <v/>
      </c>
      <c r="G61" s="8" t="str">
        <f>IF(本体!O60&lt;&gt; "", "Na-22", "")</f>
        <v>Na-22</v>
      </c>
      <c r="H61" s="8" t="str">
        <f>IF(本体!P60&lt;&gt; "", "P-32", "")</f>
        <v>P-32</v>
      </c>
      <c r="I61" s="8" t="str">
        <f>IF(本体!Q60&lt;&gt; "", "P-33", "")</f>
        <v>P-33</v>
      </c>
      <c r="J61" s="8" t="str">
        <f>IF(本体!R60&lt;&gt; "", "S-35", "")</f>
        <v>S-35</v>
      </c>
      <c r="K61" s="8" t="str">
        <f>IF(本体!S60&lt;&gt; "", "Cl-36", "")</f>
        <v>Cl-36</v>
      </c>
      <c r="L61" s="8" t="str">
        <f>IF(本体!T60&lt;&gt; "", "Ca-45", "")</f>
        <v>Ca-45</v>
      </c>
      <c r="M61" s="8" t="str">
        <f>IF(本体!U60&lt;&gt; "", "Cr-51", "")</f>
        <v>Cr-51</v>
      </c>
      <c r="N61" s="8" t="str">
        <f>IF(本体!V60&lt;&gt; "", "Fe-59", "")</f>
        <v>Fe-59</v>
      </c>
      <c r="O61" s="8" t="str">
        <f>IF(本体!W60&lt;&gt; "", "Co-57", "")</f>
        <v/>
      </c>
      <c r="P61" s="8" t="str">
        <f>IF(本体!X60&lt;&gt; "", "Co-60", "")</f>
        <v/>
      </c>
      <c r="Q61" s="8" t="str">
        <f>IF(本体!Y60&lt;&gt; "", "Cu-64", "")</f>
        <v/>
      </c>
      <c r="R61" s="8" t="str">
        <f>IF(本体!Z60&lt;&gt; "", "Zn-65", "")</f>
        <v/>
      </c>
      <c r="S61" s="8" t="str">
        <f>IF(本体!AA60&lt;&gt; "", "Ga-67", "")</f>
        <v/>
      </c>
      <c r="T61" s="8" t="str">
        <f>IF(本体!AB60&lt;&gt; "", "Ga-68", "")</f>
        <v/>
      </c>
      <c r="U61" s="8" t="str">
        <f>IF(本体!AC60&lt;&gt; "", "Ge-68", "")</f>
        <v/>
      </c>
      <c r="V61" s="8" t="str">
        <f>IF(本体!AD60&lt;&gt; "", "Y-88", "")</f>
        <v/>
      </c>
      <c r="W61" s="8" t="str">
        <f>IF(本体!AE60&lt;&gt; "", "Zr-89", "")</f>
        <v/>
      </c>
      <c r="X61" s="8" t="str">
        <f>IF(本体!AF60&lt;&gt; "", "Y-90", "")</f>
        <v/>
      </c>
      <c r="Y61" s="8" t="str">
        <f>IF(本体!AG60&lt;&gt; "", "Tc-99m", "")</f>
        <v/>
      </c>
      <c r="Z61" s="8" t="str">
        <f>IF(本体!AH60&lt;&gt; "", "In-111", "")</f>
        <v/>
      </c>
      <c r="AA61" s="8" t="str">
        <f>IF(本体!AI60&lt;&gt; "", "I-123", "")</f>
        <v/>
      </c>
      <c r="AB61" s="8" t="str">
        <f>IF(本体!AJ60&lt;&gt; "", "I-124", "")</f>
        <v/>
      </c>
      <c r="AC61" s="8" t="str">
        <f>IF(本体!AK60&lt;&gt; "", "I-125", "")</f>
        <v>I-125</v>
      </c>
      <c r="AD61" s="8" t="str">
        <f>IF(本体!AL60&lt;&gt; "", "I-131", "")</f>
        <v>I-131</v>
      </c>
      <c r="AE61" s="8" t="str">
        <f>IF(本体!AM60&lt;&gt; "", "Ba-135m", "")</f>
        <v/>
      </c>
      <c r="AF61" s="8" t="str">
        <f>IF(本体!AN60&lt;&gt; "", "Cs-137", "")</f>
        <v>Cs-137</v>
      </c>
      <c r="AG61" s="8" t="str">
        <f>IF(本体!AO60&lt;&gt; "", "Lu-177", "")</f>
        <v/>
      </c>
      <c r="AH61" s="8" t="str">
        <f>IF(本体!AP60&lt;&gt; "", "Re-188", "")</f>
        <v/>
      </c>
      <c r="AI61" s="8" t="str">
        <f>IF(本体!AQ60&lt;&gt; "", "Ir-192", "")</f>
        <v/>
      </c>
      <c r="AJ61" s="8" t="str">
        <f>IF(本体!AR60&lt;&gt; "", "Tl-201", "")</f>
        <v/>
      </c>
      <c r="AK61" s="8" t="str">
        <f>IF(本体!AS60&lt;&gt; "", "Pb-210", "")</f>
        <v/>
      </c>
      <c r="AL61" s="8" t="str">
        <f>IF(本体!AT60&lt;&gt; "", "At-211", "")</f>
        <v/>
      </c>
      <c r="AM61" s="8" t="str">
        <f>IF(本体!AU60&lt;&gt; "", "Pb-212", "")</f>
        <v/>
      </c>
      <c r="AN61" s="8" t="str">
        <f>IF(本体!AV60&lt;&gt; "", "Ra-223", "")</f>
        <v/>
      </c>
      <c r="AO61" s="8" t="str">
        <f>IF(本体!AW60&lt;&gt; "", "Ra-224", "")</f>
        <v/>
      </c>
      <c r="AP61" s="8" t="str">
        <f>IF(本体!AX60&lt;&gt; "", "Ac-225", "")</f>
        <v/>
      </c>
      <c r="AQ61" s="8" t="str">
        <f t="shared" si="0"/>
        <v>H-3、C-14、Na-22、P-32、P-33、S-35、Cl-36、Ca-45、Cr-51、Fe-59、I-125、I-131、Cs-137</v>
      </c>
    </row>
    <row r="62" spans="1:43">
      <c r="A62" s="8" t="str">
        <f>本体!C61</f>
        <v>琉球大学</v>
      </c>
      <c r="B62" s="8" t="str">
        <f>IF(本体!J61&lt;&gt; "", "H-3", "")</f>
        <v>H-3</v>
      </c>
      <c r="C62" s="8" t="str">
        <f>IF(本体!K61&lt;&gt; "", "C-11", "")</f>
        <v/>
      </c>
      <c r="D62" s="8" t="str">
        <f>IF(本体!L61&lt;&gt; "", "C-14", "")</f>
        <v>C-14</v>
      </c>
      <c r="E62" s="8" t="str">
        <f>IF(本体!M61&lt;&gt; "", "N-13", "")</f>
        <v/>
      </c>
      <c r="F62" s="8" t="str">
        <f>IF(本体!N61&lt;&gt; "", "F-18", "")</f>
        <v/>
      </c>
      <c r="G62" s="8" t="str">
        <f>IF(本体!O61&lt;&gt; "", "Na-22", "")</f>
        <v/>
      </c>
      <c r="H62" s="8" t="str">
        <f>IF(本体!P61&lt;&gt; "", "P-32", "")</f>
        <v>P-32</v>
      </c>
      <c r="I62" s="8" t="str">
        <f>IF(本体!Q61&lt;&gt; "", "P-33", "")</f>
        <v>P-33</v>
      </c>
      <c r="J62" s="8" t="str">
        <f>IF(本体!R61&lt;&gt; "", "S-35", "")</f>
        <v>S-35</v>
      </c>
      <c r="K62" s="8" t="str">
        <f>IF(本体!S61&lt;&gt; "", "Cl-36", "")</f>
        <v/>
      </c>
      <c r="L62" s="8" t="str">
        <f>IF(本体!T61&lt;&gt; "", "Ca-45", "")</f>
        <v>Ca-45</v>
      </c>
      <c r="M62" s="8" t="str">
        <f>IF(本体!U61&lt;&gt; "", "Cr-51", "")</f>
        <v>Cr-51</v>
      </c>
      <c r="N62" s="8" t="str">
        <f>IF(本体!V61&lt;&gt; "", "Fe-59", "")</f>
        <v/>
      </c>
      <c r="O62" s="8" t="str">
        <f>IF(本体!W61&lt;&gt; "", "Co-57", "")</f>
        <v/>
      </c>
      <c r="P62" s="8" t="str">
        <f>IF(本体!X61&lt;&gt; "", "Co-60", "")</f>
        <v/>
      </c>
      <c r="Q62" s="8" t="str">
        <f>IF(本体!Y61&lt;&gt; "", "Cu-64", "")</f>
        <v/>
      </c>
      <c r="R62" s="8" t="str">
        <f>IF(本体!Z61&lt;&gt; "", "Zn-65", "")</f>
        <v/>
      </c>
      <c r="S62" s="8" t="str">
        <f>IF(本体!AA61&lt;&gt; "", "Ga-67", "")</f>
        <v/>
      </c>
      <c r="T62" s="8" t="str">
        <f>IF(本体!AB61&lt;&gt; "", "Ga-68", "")</f>
        <v/>
      </c>
      <c r="U62" s="8" t="str">
        <f>IF(本体!AC61&lt;&gt; "", "Ge-68", "")</f>
        <v/>
      </c>
      <c r="V62" s="8" t="str">
        <f>IF(本体!AD61&lt;&gt; "", "Y-88", "")</f>
        <v/>
      </c>
      <c r="W62" s="8" t="str">
        <f>IF(本体!AE61&lt;&gt; "", "Zr-89", "")</f>
        <v/>
      </c>
      <c r="X62" s="8" t="str">
        <f>IF(本体!AF61&lt;&gt; "", "Y-90", "")</f>
        <v/>
      </c>
      <c r="Y62" s="8" t="str">
        <f>IF(本体!AG61&lt;&gt; "", "Tc-99m", "")</f>
        <v/>
      </c>
      <c r="Z62" s="8" t="str">
        <f>IF(本体!AH61&lt;&gt; "", "In-111", "")</f>
        <v/>
      </c>
      <c r="AA62" s="8" t="str">
        <f>IF(本体!AI61&lt;&gt; "", "I-123", "")</f>
        <v/>
      </c>
      <c r="AB62" s="8" t="str">
        <f>IF(本体!AJ61&lt;&gt; "", "I-124", "")</f>
        <v/>
      </c>
      <c r="AC62" s="8" t="str">
        <f>IF(本体!AK61&lt;&gt; "", "I-125", "")</f>
        <v/>
      </c>
      <c r="AD62" s="8" t="str">
        <f>IF(本体!AL61&lt;&gt; "", "I-131", "")</f>
        <v/>
      </c>
      <c r="AE62" s="8" t="str">
        <f>IF(本体!AM61&lt;&gt; "", "Ba-135m", "")</f>
        <v/>
      </c>
      <c r="AF62" s="8" t="str">
        <f>IF(本体!AN61&lt;&gt; "", "Cs-137", "")</f>
        <v>Cs-137</v>
      </c>
      <c r="AG62" s="8" t="str">
        <f>IF(本体!AO61&lt;&gt; "", "Lu-177", "")</f>
        <v/>
      </c>
      <c r="AH62" s="8" t="str">
        <f>IF(本体!AP61&lt;&gt; "", "Re-188", "")</f>
        <v/>
      </c>
      <c r="AI62" s="8" t="str">
        <f>IF(本体!AQ61&lt;&gt; "", "Ir-192", "")</f>
        <v/>
      </c>
      <c r="AJ62" s="8" t="str">
        <f>IF(本体!AR61&lt;&gt; "", "Tl-201", "")</f>
        <v/>
      </c>
      <c r="AK62" s="8" t="str">
        <f>IF(本体!AS61&lt;&gt; "", "Pb-210", "")</f>
        <v>Pb-210</v>
      </c>
      <c r="AL62" s="8" t="str">
        <f>IF(本体!AT61&lt;&gt; "", "At-211", "")</f>
        <v/>
      </c>
      <c r="AM62" s="8" t="str">
        <f>IF(本体!AU61&lt;&gt; "", "Pb-212", "")</f>
        <v/>
      </c>
      <c r="AN62" s="8" t="str">
        <f>IF(本体!AV61&lt;&gt; "", "Ra-223", "")</f>
        <v/>
      </c>
      <c r="AO62" s="8" t="str">
        <f>IF(本体!AW61&lt;&gt; "", "Ra-224", "")</f>
        <v/>
      </c>
      <c r="AP62" s="8" t="str">
        <f>IF(本体!AX61&lt;&gt; "", "Ac-225", "")</f>
        <v/>
      </c>
      <c r="AQ62" s="8" t="str">
        <f t="shared" si="0"/>
        <v>H-3、C-14、P-32、P-33、S-35、Ca-45、Cr-51、Cs-137、Pb-210</v>
      </c>
    </row>
    <row r="63" spans="1:43">
      <c r="A63" s="8" t="str">
        <f>本体!C62</f>
        <v>高知大学</v>
      </c>
      <c r="B63" s="8" t="str">
        <f>IF(本体!J62&lt;&gt; "", "H-3", "")</f>
        <v>H-3</v>
      </c>
      <c r="C63" s="8" t="str">
        <f>IF(本体!K62&lt;&gt; "", "C-11", "")</f>
        <v/>
      </c>
      <c r="D63" s="8" t="str">
        <f>IF(本体!L62&lt;&gt; "", "C-14", "")</f>
        <v>C-14</v>
      </c>
      <c r="E63" s="8" t="str">
        <f>IF(本体!M62&lt;&gt; "", "N-13", "")</f>
        <v/>
      </c>
      <c r="F63" s="8" t="str">
        <f>IF(本体!N62&lt;&gt; "", "F-18", "")</f>
        <v/>
      </c>
      <c r="G63" s="8" t="str">
        <f>IF(本体!O62&lt;&gt; "", "Na-22", "")</f>
        <v/>
      </c>
      <c r="H63" s="8" t="str">
        <f>IF(本体!P62&lt;&gt; "", "P-32", "")</f>
        <v>P-32</v>
      </c>
      <c r="I63" s="8" t="str">
        <f>IF(本体!Q62&lt;&gt; "", "P-33", "")</f>
        <v>P-33</v>
      </c>
      <c r="J63" s="8" t="str">
        <f>IF(本体!R62&lt;&gt; "", "S-35", "")</f>
        <v>S-35</v>
      </c>
      <c r="K63" s="8" t="str">
        <f>IF(本体!S62&lt;&gt; "", "Cl-36", "")</f>
        <v/>
      </c>
      <c r="L63" s="8" t="str">
        <f>IF(本体!T62&lt;&gt; "", "Ca-45", "")</f>
        <v>Ca-45</v>
      </c>
      <c r="M63" s="8" t="str">
        <f>IF(本体!U62&lt;&gt; "", "Cr-51", "")</f>
        <v/>
      </c>
      <c r="N63" s="8" t="str">
        <f>IF(本体!V62&lt;&gt; "", "Fe-59", "")</f>
        <v>Fe-59</v>
      </c>
      <c r="O63" s="8" t="str">
        <f>IF(本体!W62&lt;&gt; "", "Co-57", "")</f>
        <v/>
      </c>
      <c r="P63" s="8" t="str">
        <f>IF(本体!X62&lt;&gt; "", "Co-60", "")</f>
        <v>Co-60</v>
      </c>
      <c r="Q63" s="8" t="str">
        <f>IF(本体!Y62&lt;&gt; "", "Cu-64", "")</f>
        <v/>
      </c>
      <c r="R63" s="8" t="str">
        <f>IF(本体!Z62&lt;&gt; "", "Zn-65", "")</f>
        <v>Zn-65</v>
      </c>
      <c r="S63" s="8" t="str">
        <f>IF(本体!AA62&lt;&gt; "", "Ga-67", "")</f>
        <v/>
      </c>
      <c r="T63" s="8" t="str">
        <f>IF(本体!AB62&lt;&gt; "", "Ga-68", "")</f>
        <v/>
      </c>
      <c r="U63" s="8" t="str">
        <f>IF(本体!AC62&lt;&gt; "", "Ge-68", "")</f>
        <v/>
      </c>
      <c r="V63" s="8" t="str">
        <f>IF(本体!AD62&lt;&gt; "", "Y-88", "")</f>
        <v/>
      </c>
      <c r="W63" s="8" t="str">
        <f>IF(本体!AE62&lt;&gt; "", "Zr-89", "")</f>
        <v/>
      </c>
      <c r="X63" s="8" t="str">
        <f>IF(本体!AF62&lt;&gt; "", "Y-90", "")</f>
        <v/>
      </c>
      <c r="Y63" s="8" t="str">
        <f>IF(本体!AG62&lt;&gt; "", "Tc-99m", "")</f>
        <v/>
      </c>
      <c r="Z63" s="8" t="str">
        <f>IF(本体!AH62&lt;&gt; "", "In-111", "")</f>
        <v/>
      </c>
      <c r="AA63" s="8" t="str">
        <f>IF(本体!AI62&lt;&gt; "", "I-123", "")</f>
        <v/>
      </c>
      <c r="AB63" s="8" t="str">
        <f>IF(本体!AJ62&lt;&gt; "", "I-124", "")</f>
        <v/>
      </c>
      <c r="AC63" s="8" t="str">
        <f>IF(本体!AK62&lt;&gt; "", "I-125", "")</f>
        <v>I-125</v>
      </c>
      <c r="AD63" s="8" t="str">
        <f>IF(本体!AL62&lt;&gt; "", "I-131", "")</f>
        <v/>
      </c>
      <c r="AE63" s="8" t="str">
        <f>IF(本体!AM62&lt;&gt; "", "Ba-135m", "")</f>
        <v/>
      </c>
      <c r="AF63" s="8" t="str">
        <f>IF(本体!AN62&lt;&gt; "", "Cs-137", "")</f>
        <v/>
      </c>
      <c r="AG63" s="8" t="str">
        <f>IF(本体!AO62&lt;&gt; "", "Lu-177", "")</f>
        <v/>
      </c>
      <c r="AH63" s="8" t="str">
        <f>IF(本体!AP62&lt;&gt; "", "Re-188", "")</f>
        <v/>
      </c>
      <c r="AI63" s="8" t="str">
        <f>IF(本体!AQ62&lt;&gt; "", "Ir-192", "")</f>
        <v/>
      </c>
      <c r="AJ63" s="8" t="str">
        <f>IF(本体!AR62&lt;&gt; "", "Tl-201", "")</f>
        <v/>
      </c>
      <c r="AK63" s="8" t="str">
        <f>IF(本体!AS62&lt;&gt; "", "Pb-210", "")</f>
        <v/>
      </c>
      <c r="AL63" s="8" t="str">
        <f>IF(本体!AT62&lt;&gt; "", "At-211", "")</f>
        <v/>
      </c>
      <c r="AM63" s="8" t="str">
        <f>IF(本体!AU62&lt;&gt; "", "Pb-212", "")</f>
        <v/>
      </c>
      <c r="AN63" s="8" t="str">
        <f>IF(本体!AV62&lt;&gt; "", "Ra-223", "")</f>
        <v/>
      </c>
      <c r="AO63" s="8" t="str">
        <f>IF(本体!AW62&lt;&gt; "", "Ra-224", "")</f>
        <v/>
      </c>
      <c r="AP63" s="8" t="str">
        <f>IF(本体!AX62&lt;&gt; "", "Ac-225", "")</f>
        <v/>
      </c>
      <c r="AQ63" s="8" t="str">
        <f t="shared" si="0"/>
        <v>H-3、C-14、P-32、P-33、S-35、Ca-45、Fe-59、Co-60、Zn-65、I-125</v>
      </c>
    </row>
    <row r="64" spans="1:43">
      <c r="A64" s="8" t="str">
        <f>本体!C63</f>
        <v>高知大学</v>
      </c>
      <c r="B64" s="8" t="str">
        <f>IF(本体!J63&lt;&gt; "", "H-3", "")</f>
        <v>H-3</v>
      </c>
      <c r="C64" s="8" t="str">
        <f>IF(本体!K63&lt;&gt; "", "C-11", "")</f>
        <v/>
      </c>
      <c r="D64" s="8" t="str">
        <f>IF(本体!L63&lt;&gt; "", "C-14", "")</f>
        <v>C-14</v>
      </c>
      <c r="E64" s="8" t="str">
        <f>IF(本体!M63&lt;&gt; "", "N-13", "")</f>
        <v/>
      </c>
      <c r="F64" s="8" t="str">
        <f>IF(本体!N63&lt;&gt; "", "F-18", "")</f>
        <v/>
      </c>
      <c r="G64" s="8" t="str">
        <f>IF(本体!O63&lt;&gt; "", "Na-22", "")</f>
        <v/>
      </c>
      <c r="H64" s="8" t="str">
        <f>IF(本体!P63&lt;&gt; "", "P-32", "")</f>
        <v>P-32</v>
      </c>
      <c r="I64" s="8" t="str">
        <f>IF(本体!Q63&lt;&gt; "", "P-33", "")</f>
        <v>P-33</v>
      </c>
      <c r="J64" s="8" t="str">
        <f>IF(本体!R63&lt;&gt; "", "S-35", "")</f>
        <v>S-35</v>
      </c>
      <c r="K64" s="8" t="str">
        <f>IF(本体!S63&lt;&gt; "", "Cl-36", "")</f>
        <v/>
      </c>
      <c r="L64" s="8" t="str">
        <f>IF(本体!T63&lt;&gt; "", "Ca-45", "")</f>
        <v/>
      </c>
      <c r="M64" s="8" t="str">
        <f>IF(本体!U63&lt;&gt; "", "Cr-51", "")</f>
        <v>Cr-51</v>
      </c>
      <c r="N64" s="8" t="str">
        <f>IF(本体!V63&lt;&gt; "", "Fe-59", "")</f>
        <v/>
      </c>
      <c r="O64" s="8" t="str">
        <f>IF(本体!W63&lt;&gt; "", "Co-57", "")</f>
        <v/>
      </c>
      <c r="P64" s="8" t="str">
        <f>IF(本体!X63&lt;&gt; "", "Co-60", "")</f>
        <v/>
      </c>
      <c r="Q64" s="8" t="str">
        <f>IF(本体!Y63&lt;&gt; "", "Cu-64", "")</f>
        <v/>
      </c>
      <c r="R64" s="8" t="str">
        <f>IF(本体!Z63&lt;&gt; "", "Zn-65", "")</f>
        <v/>
      </c>
      <c r="S64" s="8" t="str">
        <f>IF(本体!AA63&lt;&gt; "", "Ga-67", "")</f>
        <v/>
      </c>
      <c r="T64" s="8" t="str">
        <f>IF(本体!AB63&lt;&gt; "", "Ga-68", "")</f>
        <v/>
      </c>
      <c r="U64" s="8" t="str">
        <f>IF(本体!AC63&lt;&gt; "", "Ge-68", "")</f>
        <v/>
      </c>
      <c r="V64" s="8" t="str">
        <f>IF(本体!AD63&lt;&gt; "", "Y-88", "")</f>
        <v/>
      </c>
      <c r="W64" s="8" t="str">
        <f>IF(本体!AE63&lt;&gt; "", "Zr-89", "")</f>
        <v/>
      </c>
      <c r="X64" s="8" t="str">
        <f>IF(本体!AF63&lt;&gt; "", "Y-90", "")</f>
        <v/>
      </c>
      <c r="Y64" s="8" t="str">
        <f>IF(本体!AG63&lt;&gt; "", "Tc-99m", "")</f>
        <v/>
      </c>
      <c r="Z64" s="8" t="str">
        <f>IF(本体!AH63&lt;&gt; "", "In-111", "")</f>
        <v/>
      </c>
      <c r="AA64" s="8" t="str">
        <f>IF(本体!AI63&lt;&gt; "", "I-123", "")</f>
        <v/>
      </c>
      <c r="AB64" s="8" t="str">
        <f>IF(本体!AJ63&lt;&gt; "", "I-124", "")</f>
        <v/>
      </c>
      <c r="AC64" s="8" t="str">
        <f>IF(本体!AK63&lt;&gt; "", "I-125", "")</f>
        <v/>
      </c>
      <c r="AD64" s="8" t="str">
        <f>IF(本体!AL63&lt;&gt; "", "I-131", "")</f>
        <v/>
      </c>
      <c r="AE64" s="8" t="str">
        <f>IF(本体!AM63&lt;&gt; "", "Ba-135m", "")</f>
        <v/>
      </c>
      <c r="AF64" s="8" t="str">
        <f>IF(本体!AN63&lt;&gt; "", "Cs-137", "")</f>
        <v>Cs-137</v>
      </c>
      <c r="AG64" s="8" t="str">
        <f>IF(本体!AO63&lt;&gt; "", "Lu-177", "")</f>
        <v/>
      </c>
      <c r="AH64" s="8" t="str">
        <f>IF(本体!AP63&lt;&gt; "", "Re-188", "")</f>
        <v/>
      </c>
      <c r="AI64" s="8" t="str">
        <f>IF(本体!AQ63&lt;&gt; "", "Ir-192", "")</f>
        <v/>
      </c>
      <c r="AJ64" s="8" t="str">
        <f>IF(本体!AR63&lt;&gt; "", "Tl-201", "")</f>
        <v/>
      </c>
      <c r="AK64" s="8" t="str">
        <f>IF(本体!AS63&lt;&gt; "", "Pb-210", "")</f>
        <v/>
      </c>
      <c r="AL64" s="8" t="str">
        <f>IF(本体!AT63&lt;&gt; "", "At-211", "")</f>
        <v/>
      </c>
      <c r="AM64" s="8" t="str">
        <f>IF(本体!AU63&lt;&gt; "", "Pb-212", "")</f>
        <v/>
      </c>
      <c r="AN64" s="8" t="str">
        <f>IF(本体!AV63&lt;&gt; "", "Ra-223", "")</f>
        <v/>
      </c>
      <c r="AO64" s="8" t="str">
        <f>IF(本体!AW63&lt;&gt; "", "Ra-224", "")</f>
        <v/>
      </c>
      <c r="AP64" s="8" t="str">
        <f>IF(本体!AX63&lt;&gt; "", "Ac-225", "")</f>
        <v/>
      </c>
      <c r="AQ64" s="8" t="str">
        <f t="shared" si="0"/>
        <v>H-3、C-14、P-32、P-33、S-35、Cr-51、Cs-137</v>
      </c>
    </row>
    <row r="65" spans="1:43">
      <c r="A65" s="8" t="str">
        <f>本体!C64</f>
        <v>株式会社ボゾリサーチセンター</v>
      </c>
      <c r="B65" s="8" t="str">
        <f>IF(本体!J64&lt;&gt; "", "H-3", "")</f>
        <v>H-3</v>
      </c>
      <c r="C65" s="8" t="str">
        <f>IF(本体!K64&lt;&gt; "", "C-11", "")</f>
        <v/>
      </c>
      <c r="D65" s="8" t="str">
        <f>IF(本体!L64&lt;&gt; "", "C-14", "")</f>
        <v>C-14</v>
      </c>
      <c r="E65" s="8" t="str">
        <f>IF(本体!M64&lt;&gt; "", "N-13", "")</f>
        <v/>
      </c>
      <c r="F65" s="8" t="str">
        <f>IF(本体!N64&lt;&gt; "", "F-18", "")</f>
        <v/>
      </c>
      <c r="G65" s="8" t="str">
        <f>IF(本体!O64&lt;&gt; "", "Na-22", "")</f>
        <v/>
      </c>
      <c r="H65" s="8" t="str">
        <f>IF(本体!P64&lt;&gt; "", "P-32", "")</f>
        <v>P-32</v>
      </c>
      <c r="I65" s="8" t="str">
        <f>IF(本体!Q64&lt;&gt; "", "P-33", "")</f>
        <v>P-33</v>
      </c>
      <c r="J65" s="8" t="str">
        <f>IF(本体!R64&lt;&gt; "", "S-35", "")</f>
        <v>S-35</v>
      </c>
      <c r="K65" s="8" t="str">
        <f>IF(本体!S64&lt;&gt; "", "Cl-36", "")</f>
        <v/>
      </c>
      <c r="L65" s="8" t="str">
        <f>IF(本体!T64&lt;&gt; "", "Ca-45", "")</f>
        <v/>
      </c>
      <c r="M65" s="8" t="str">
        <f>IF(本体!U64&lt;&gt; "", "Cr-51", "")</f>
        <v>Cr-51</v>
      </c>
      <c r="N65" s="8" t="str">
        <f>IF(本体!V64&lt;&gt; "", "Fe-59", "")</f>
        <v/>
      </c>
      <c r="O65" s="8" t="str">
        <f>IF(本体!W64&lt;&gt; "", "Co-57", "")</f>
        <v/>
      </c>
      <c r="P65" s="8" t="str">
        <f>IF(本体!X64&lt;&gt; "", "Co-60", "")</f>
        <v/>
      </c>
      <c r="Q65" s="8" t="str">
        <f>IF(本体!Y64&lt;&gt; "", "Cu-64", "")</f>
        <v/>
      </c>
      <c r="R65" s="8" t="str">
        <f>IF(本体!Z64&lt;&gt; "", "Zn-65", "")</f>
        <v/>
      </c>
      <c r="S65" s="8" t="str">
        <f>IF(本体!AA64&lt;&gt; "", "Ga-67", "")</f>
        <v/>
      </c>
      <c r="T65" s="8" t="str">
        <f>IF(本体!AB64&lt;&gt; "", "Ga-68", "")</f>
        <v/>
      </c>
      <c r="U65" s="8" t="str">
        <f>IF(本体!AC64&lt;&gt; "", "Ge-68", "")</f>
        <v/>
      </c>
      <c r="V65" s="8" t="str">
        <f>IF(本体!AD64&lt;&gt; "", "Y-88", "")</f>
        <v/>
      </c>
      <c r="W65" s="8" t="str">
        <f>IF(本体!AE64&lt;&gt; "", "Zr-89", "")</f>
        <v/>
      </c>
      <c r="X65" s="8" t="str">
        <f>IF(本体!AF64&lt;&gt; "", "Y-90", "")</f>
        <v/>
      </c>
      <c r="Y65" s="8" t="str">
        <f>IF(本体!AG64&lt;&gt; "", "Tc-99m", "")</f>
        <v/>
      </c>
      <c r="Z65" s="8" t="str">
        <f>IF(本体!AH64&lt;&gt; "", "In-111", "")</f>
        <v/>
      </c>
      <c r="AA65" s="8" t="str">
        <f>IF(本体!AI64&lt;&gt; "", "I-123", "")</f>
        <v/>
      </c>
      <c r="AB65" s="8" t="str">
        <f>IF(本体!AJ64&lt;&gt; "", "I-124", "")</f>
        <v/>
      </c>
      <c r="AC65" s="8" t="str">
        <f>IF(本体!AK64&lt;&gt; "", "I-125", "")</f>
        <v>I-125</v>
      </c>
      <c r="AD65" s="8" t="str">
        <f>IF(本体!AL64&lt;&gt; "", "I-131", "")</f>
        <v/>
      </c>
      <c r="AE65" s="8" t="str">
        <f>IF(本体!AM64&lt;&gt; "", "Ba-135m", "")</f>
        <v/>
      </c>
      <c r="AF65" s="8" t="str">
        <f>IF(本体!AN64&lt;&gt; "", "Cs-137", "")</f>
        <v/>
      </c>
      <c r="AG65" s="8" t="str">
        <f>IF(本体!AO64&lt;&gt; "", "Lu-177", "")</f>
        <v/>
      </c>
      <c r="AH65" s="8" t="str">
        <f>IF(本体!AP64&lt;&gt; "", "Re-188", "")</f>
        <v/>
      </c>
      <c r="AI65" s="8" t="str">
        <f>IF(本体!AQ64&lt;&gt; "", "Ir-192", "")</f>
        <v/>
      </c>
      <c r="AJ65" s="8" t="str">
        <f>IF(本体!AR64&lt;&gt; "", "Tl-201", "")</f>
        <v/>
      </c>
      <c r="AK65" s="8" t="str">
        <f>IF(本体!AS64&lt;&gt; "", "Pb-210", "")</f>
        <v/>
      </c>
      <c r="AL65" s="8" t="str">
        <f>IF(本体!AT64&lt;&gt; "", "At-211", "")</f>
        <v/>
      </c>
      <c r="AM65" s="8" t="str">
        <f>IF(本体!AU64&lt;&gt; "", "Pb-212", "")</f>
        <v/>
      </c>
      <c r="AN65" s="8" t="str">
        <f>IF(本体!AV64&lt;&gt; "", "Ra-223", "")</f>
        <v/>
      </c>
      <c r="AO65" s="8" t="str">
        <f>IF(本体!AW64&lt;&gt; "", "Ra-224", "")</f>
        <v/>
      </c>
      <c r="AP65" s="8" t="str">
        <f>IF(本体!AX64&lt;&gt; "", "Ac-225", "")</f>
        <v/>
      </c>
      <c r="AQ65" s="8" t="str">
        <f t="shared" si="0"/>
        <v>H-3、C-14、P-32、P-33、S-35、Cr-51、I-125</v>
      </c>
    </row>
    <row r="66" spans="1:43">
      <c r="A66" s="8" t="str">
        <f>本体!C65</f>
        <v>札幌医科大学</v>
      </c>
      <c r="B66" s="8" t="str">
        <f>IF(本体!J65&lt;&gt; "", "H-3", "")</f>
        <v>H-3</v>
      </c>
      <c r="C66" s="8" t="str">
        <f>IF(本体!K65&lt;&gt; "", "C-11", "")</f>
        <v/>
      </c>
      <c r="D66" s="8" t="str">
        <f>IF(本体!L65&lt;&gt; "", "C-14", "")</f>
        <v>C-14</v>
      </c>
      <c r="E66" s="8" t="str">
        <f>IF(本体!M65&lt;&gt; "", "N-13", "")</f>
        <v/>
      </c>
      <c r="F66" s="8" t="str">
        <f>IF(本体!N65&lt;&gt; "", "F-18", "")</f>
        <v>F-18</v>
      </c>
      <c r="G66" s="8" t="str">
        <f>IF(本体!O65&lt;&gt; "", "Na-22", "")</f>
        <v>Na-22</v>
      </c>
      <c r="H66" s="8" t="str">
        <f>IF(本体!P65&lt;&gt; "", "P-32", "")</f>
        <v>P-32</v>
      </c>
      <c r="I66" s="8" t="str">
        <f>IF(本体!Q65&lt;&gt; "", "P-33", "")</f>
        <v>P-33</v>
      </c>
      <c r="J66" s="8" t="str">
        <f>IF(本体!R65&lt;&gt; "", "S-35", "")</f>
        <v>S-35</v>
      </c>
      <c r="K66" s="8" t="str">
        <f>IF(本体!S65&lt;&gt; "", "Cl-36", "")</f>
        <v>Cl-36</v>
      </c>
      <c r="L66" s="8" t="str">
        <f>IF(本体!T65&lt;&gt; "", "Ca-45", "")</f>
        <v>Ca-45</v>
      </c>
      <c r="M66" s="8" t="str">
        <f>IF(本体!U65&lt;&gt; "", "Cr-51", "")</f>
        <v>Cr-51</v>
      </c>
      <c r="N66" s="8" t="str">
        <f>IF(本体!V65&lt;&gt; "", "Fe-59", "")</f>
        <v>Fe-59</v>
      </c>
      <c r="O66" s="8" t="str">
        <f>IF(本体!W65&lt;&gt; "", "Co-57", "")</f>
        <v>Co-57</v>
      </c>
      <c r="P66" s="8" t="str">
        <f>IF(本体!X65&lt;&gt; "", "Co-60", "")</f>
        <v>Co-60</v>
      </c>
      <c r="Q66" s="8" t="str">
        <f>IF(本体!Y65&lt;&gt; "", "Cu-64", "")</f>
        <v/>
      </c>
      <c r="R66" s="8" t="str">
        <f>IF(本体!Z65&lt;&gt; "", "Zn-65", "")</f>
        <v>Zn-65</v>
      </c>
      <c r="S66" s="8" t="str">
        <f>IF(本体!AA65&lt;&gt; "", "Ga-67", "")</f>
        <v>Ga-67</v>
      </c>
      <c r="T66" s="8" t="str">
        <f>IF(本体!AB65&lt;&gt; "", "Ga-68", "")</f>
        <v/>
      </c>
      <c r="U66" s="8" t="str">
        <f>IF(本体!AC65&lt;&gt; "", "Ge-68", "")</f>
        <v/>
      </c>
      <c r="V66" s="8" t="str">
        <f>IF(本体!AD65&lt;&gt; "", "Y-88", "")</f>
        <v/>
      </c>
      <c r="W66" s="8" t="str">
        <f>IF(本体!AE65&lt;&gt; "", "Zr-89", "")</f>
        <v/>
      </c>
      <c r="X66" s="8" t="str">
        <f>IF(本体!AF65&lt;&gt; "", "Y-90", "")</f>
        <v/>
      </c>
      <c r="Y66" s="8" t="str">
        <f>IF(本体!AG65&lt;&gt; "", "Tc-99m", "")</f>
        <v>Tc-99m</v>
      </c>
      <c r="Z66" s="8" t="str">
        <f>IF(本体!AH65&lt;&gt; "", "In-111", "")</f>
        <v>In-111</v>
      </c>
      <c r="AA66" s="8" t="str">
        <f>IF(本体!AI65&lt;&gt; "", "I-123", "")</f>
        <v>I-123</v>
      </c>
      <c r="AB66" s="8" t="str">
        <f>IF(本体!AJ65&lt;&gt; "", "I-124", "")</f>
        <v/>
      </c>
      <c r="AC66" s="8" t="str">
        <f>IF(本体!AK65&lt;&gt; "", "I-125", "")</f>
        <v>I-125</v>
      </c>
      <c r="AD66" s="8" t="str">
        <f>IF(本体!AL65&lt;&gt; "", "I-131", "")</f>
        <v>I-131</v>
      </c>
      <c r="AE66" s="8" t="str">
        <f>IF(本体!AM65&lt;&gt; "", "Ba-135m", "")</f>
        <v/>
      </c>
      <c r="AF66" s="8" t="str">
        <f>IF(本体!AN65&lt;&gt; "", "Cs-137", "")</f>
        <v/>
      </c>
      <c r="AG66" s="8" t="str">
        <f>IF(本体!AO65&lt;&gt; "", "Lu-177", "")</f>
        <v/>
      </c>
      <c r="AH66" s="8" t="str">
        <f>IF(本体!AP65&lt;&gt; "", "Re-188", "")</f>
        <v/>
      </c>
      <c r="AI66" s="8" t="str">
        <f>IF(本体!AQ65&lt;&gt; "", "Ir-192", "")</f>
        <v/>
      </c>
      <c r="AJ66" s="8" t="str">
        <f>IF(本体!AR65&lt;&gt; "", "Tl-201", "")</f>
        <v>Tl-201</v>
      </c>
      <c r="AK66" s="8" t="str">
        <f>IF(本体!AS65&lt;&gt; "", "Pb-210", "")</f>
        <v/>
      </c>
      <c r="AL66" s="8" t="str">
        <f>IF(本体!AT65&lt;&gt; "", "At-211", "")</f>
        <v/>
      </c>
      <c r="AM66" s="8" t="str">
        <f>IF(本体!AU65&lt;&gt; "", "Pb-212", "")</f>
        <v/>
      </c>
      <c r="AN66" s="8" t="str">
        <f>IF(本体!AV65&lt;&gt; "", "Ra-223", "")</f>
        <v/>
      </c>
      <c r="AO66" s="8" t="str">
        <f>IF(本体!AW65&lt;&gt; "", "Ra-224", "")</f>
        <v/>
      </c>
      <c r="AP66" s="8" t="str">
        <f>IF(本体!AX65&lt;&gt; "", "Ac-225", "")</f>
        <v/>
      </c>
      <c r="AQ66" s="8" t="str">
        <f t="shared" si="0"/>
        <v>H-3、C-14、F-18、Na-22、P-32、P-33、S-35、Cl-36、Ca-45、Cr-51、Fe-59、Co-57、Co-60、Zn-65、Ga-67、Tc-99m、In-111、I-123、I-125、I-131、Tl-201</v>
      </c>
    </row>
    <row r="67" spans="1:43">
      <c r="A67" s="8" t="str">
        <f>本体!C66</f>
        <v>国立大学法人弘前大学</v>
      </c>
      <c r="B67" s="8" t="str">
        <f>IF(本体!J66&lt;&gt; "", "H-3", "")</f>
        <v>H-3</v>
      </c>
      <c r="C67" s="8" t="str">
        <f>IF(本体!K66&lt;&gt; "", "C-11", "")</f>
        <v/>
      </c>
      <c r="D67" s="8" t="str">
        <f>IF(本体!L66&lt;&gt; "", "C-14", "")</f>
        <v>C-14</v>
      </c>
      <c r="E67" s="8" t="str">
        <f>IF(本体!M66&lt;&gt; "", "N-13", "")</f>
        <v/>
      </c>
      <c r="F67" s="8" t="str">
        <f>IF(本体!N66&lt;&gt; "", "F-18", "")</f>
        <v/>
      </c>
      <c r="G67" s="8" t="str">
        <f>IF(本体!O66&lt;&gt; "", "Na-22", "")</f>
        <v>Na-22</v>
      </c>
      <c r="H67" s="8" t="str">
        <f>IF(本体!P66&lt;&gt; "", "P-32", "")</f>
        <v>P-32</v>
      </c>
      <c r="I67" s="8" t="str">
        <f>IF(本体!Q66&lt;&gt; "", "P-33", "")</f>
        <v>P-33</v>
      </c>
      <c r="J67" s="8" t="str">
        <f>IF(本体!R66&lt;&gt; "", "S-35", "")</f>
        <v>S-35</v>
      </c>
      <c r="K67" s="8" t="str">
        <f>IF(本体!S66&lt;&gt; "", "Cl-36", "")</f>
        <v>Cl-36</v>
      </c>
      <c r="L67" s="8" t="str">
        <f>IF(本体!T66&lt;&gt; "", "Ca-45", "")</f>
        <v>Ca-45</v>
      </c>
      <c r="M67" s="8" t="str">
        <f>IF(本体!U66&lt;&gt; "", "Cr-51", "")</f>
        <v>Cr-51</v>
      </c>
      <c r="N67" s="8" t="str">
        <f>IF(本体!V66&lt;&gt; "", "Fe-59", "")</f>
        <v>Fe-59</v>
      </c>
      <c r="O67" s="8" t="str">
        <f>IF(本体!W66&lt;&gt; "", "Co-57", "")</f>
        <v>Co-57</v>
      </c>
      <c r="P67" s="8" t="str">
        <f>IF(本体!X66&lt;&gt; "", "Co-60", "")</f>
        <v>Co-60</v>
      </c>
      <c r="Q67" s="8" t="str">
        <f>IF(本体!Y66&lt;&gt; "", "Cu-64", "")</f>
        <v/>
      </c>
      <c r="R67" s="8" t="str">
        <f>IF(本体!Z66&lt;&gt; "", "Zn-65", "")</f>
        <v>Zn-65</v>
      </c>
      <c r="S67" s="8" t="str">
        <f>IF(本体!AA66&lt;&gt; "", "Ga-67", "")</f>
        <v>Ga-67</v>
      </c>
      <c r="T67" s="8" t="str">
        <f>IF(本体!AB66&lt;&gt; "", "Ga-68", "")</f>
        <v/>
      </c>
      <c r="U67" s="8" t="str">
        <f>IF(本体!AC66&lt;&gt; "", "Ge-68", "")</f>
        <v/>
      </c>
      <c r="V67" s="8" t="str">
        <f>IF(本体!AD66&lt;&gt; "", "Y-88", "")</f>
        <v/>
      </c>
      <c r="W67" s="8" t="str">
        <f>IF(本体!AE66&lt;&gt; "", "Zr-89", "")</f>
        <v/>
      </c>
      <c r="X67" s="8" t="str">
        <f>IF(本体!AF66&lt;&gt; "", "Y-90", "")</f>
        <v>Y-90</v>
      </c>
      <c r="Y67" s="8" t="str">
        <f>IF(本体!AG66&lt;&gt; "", "Tc-99m", "")</f>
        <v>Tc-99m</v>
      </c>
      <c r="Z67" s="8" t="str">
        <f>IF(本体!AH66&lt;&gt; "", "In-111", "")</f>
        <v>In-111</v>
      </c>
      <c r="AA67" s="8" t="str">
        <f>IF(本体!AI66&lt;&gt; "", "I-123", "")</f>
        <v>I-123</v>
      </c>
      <c r="AB67" s="8" t="str">
        <f>IF(本体!AJ66&lt;&gt; "", "I-124", "")</f>
        <v/>
      </c>
      <c r="AC67" s="8" t="str">
        <f>IF(本体!AK66&lt;&gt; "", "I-125", "")</f>
        <v>I-125</v>
      </c>
      <c r="AD67" s="8" t="str">
        <f>IF(本体!AL66&lt;&gt; "", "I-131", "")</f>
        <v>I-131</v>
      </c>
      <c r="AE67" s="8" t="str">
        <f>IF(本体!AM66&lt;&gt; "", "Ba-135m", "")</f>
        <v/>
      </c>
      <c r="AF67" s="8" t="str">
        <f>IF(本体!AN66&lt;&gt; "", "Cs-137", "")</f>
        <v>Cs-137</v>
      </c>
      <c r="AG67" s="8" t="str">
        <f>IF(本体!AO66&lt;&gt; "", "Lu-177", "")</f>
        <v/>
      </c>
      <c r="AH67" s="8" t="str">
        <f>IF(本体!AP66&lt;&gt; "", "Re-188", "")</f>
        <v/>
      </c>
      <c r="AI67" s="8" t="str">
        <f>IF(本体!AQ66&lt;&gt; "", "Ir-192", "")</f>
        <v/>
      </c>
      <c r="AJ67" s="8" t="str">
        <f>IF(本体!AR66&lt;&gt; "", "Tl-201", "")</f>
        <v>Tl-201</v>
      </c>
      <c r="AK67" s="8" t="str">
        <f>IF(本体!AS66&lt;&gt; "", "Pb-210", "")</f>
        <v/>
      </c>
      <c r="AL67" s="8" t="str">
        <f>IF(本体!AT66&lt;&gt; "", "At-211", "")</f>
        <v/>
      </c>
      <c r="AM67" s="8" t="str">
        <f>IF(本体!AU66&lt;&gt; "", "Pb-212", "")</f>
        <v/>
      </c>
      <c r="AN67" s="8" t="str">
        <f>IF(本体!AV66&lt;&gt; "", "Ra-223", "")</f>
        <v/>
      </c>
      <c r="AO67" s="8" t="str">
        <f>IF(本体!AW66&lt;&gt; "", "Ra-224", "")</f>
        <v/>
      </c>
      <c r="AP67" s="8" t="str">
        <f>IF(本体!AX66&lt;&gt; "", "Ac-225", "")</f>
        <v/>
      </c>
      <c r="AQ67" s="8" t="str">
        <f t="shared" ref="AQ67:AQ130" si="1">_xlfn.TEXTJOIN("、",TRUE,B67:AP67)</f>
        <v>H-3、C-14、Na-22、P-32、P-33、S-35、Cl-36、Ca-45、Cr-51、Fe-59、Co-57、Co-60、Zn-65、Ga-67、Y-90、Tc-99m、In-111、I-123、I-125、I-131、Cs-137、Tl-201</v>
      </c>
    </row>
    <row r="68" spans="1:43">
      <c r="A68" s="8" t="str">
        <f>本体!C67</f>
        <v>青森県量子科学センター</v>
      </c>
      <c r="B68" s="8" t="str">
        <f>IF(本体!J67&lt;&gt; "", "H-3", "")</f>
        <v/>
      </c>
      <c r="C68" s="8" t="str">
        <f>IF(本体!K67&lt;&gt; "", "C-11", "")</f>
        <v>C-11</v>
      </c>
      <c r="D68" s="8" t="str">
        <f>IF(本体!L67&lt;&gt; "", "C-14", "")</f>
        <v/>
      </c>
      <c r="E68" s="8" t="str">
        <f>IF(本体!M67&lt;&gt; "", "N-13", "")</f>
        <v>N-13</v>
      </c>
      <c r="F68" s="8" t="str">
        <f>IF(本体!N67&lt;&gt; "", "F-18", "")</f>
        <v>F-18</v>
      </c>
      <c r="G68" s="8" t="str">
        <f>IF(本体!O67&lt;&gt; "", "Na-22", "")</f>
        <v/>
      </c>
      <c r="H68" s="8" t="str">
        <f>IF(本体!P67&lt;&gt; "", "P-32", "")</f>
        <v/>
      </c>
      <c r="I68" s="8" t="str">
        <f>IF(本体!Q67&lt;&gt; "", "P-33", "")</f>
        <v/>
      </c>
      <c r="J68" s="8" t="str">
        <f>IF(本体!R67&lt;&gt; "", "S-35", "")</f>
        <v/>
      </c>
      <c r="K68" s="8" t="str">
        <f>IF(本体!S67&lt;&gt; "", "Cl-36", "")</f>
        <v/>
      </c>
      <c r="L68" s="8" t="str">
        <f>IF(本体!T67&lt;&gt; "", "Ca-45", "")</f>
        <v/>
      </c>
      <c r="M68" s="8" t="str">
        <f>IF(本体!U67&lt;&gt; "", "Cr-51", "")</f>
        <v/>
      </c>
      <c r="N68" s="8" t="str">
        <f>IF(本体!V67&lt;&gt; "", "Fe-59", "")</f>
        <v/>
      </c>
      <c r="O68" s="8" t="str">
        <f>IF(本体!W67&lt;&gt; "", "Co-57", "")</f>
        <v/>
      </c>
      <c r="P68" s="8" t="str">
        <f>IF(本体!X67&lt;&gt; "", "Co-60", "")</f>
        <v/>
      </c>
      <c r="Q68" s="8" t="str">
        <f>IF(本体!Y67&lt;&gt; "", "Cu-64", "")</f>
        <v/>
      </c>
      <c r="R68" s="8" t="str">
        <f>IF(本体!Z67&lt;&gt; "", "Zn-65", "")</f>
        <v/>
      </c>
      <c r="S68" s="8" t="str">
        <f>IF(本体!AA67&lt;&gt; "", "Ga-67", "")</f>
        <v/>
      </c>
      <c r="T68" s="8" t="str">
        <f>IF(本体!AB67&lt;&gt; "", "Ga-68", "")</f>
        <v/>
      </c>
      <c r="U68" s="8" t="str">
        <f>IF(本体!AC67&lt;&gt; "", "Ge-68", "")</f>
        <v/>
      </c>
      <c r="V68" s="8" t="str">
        <f>IF(本体!AD67&lt;&gt; "", "Y-88", "")</f>
        <v/>
      </c>
      <c r="W68" s="8" t="str">
        <f>IF(本体!AE67&lt;&gt; "", "Zr-89", "")</f>
        <v/>
      </c>
      <c r="X68" s="8" t="str">
        <f>IF(本体!AF67&lt;&gt; "", "Y-90", "")</f>
        <v/>
      </c>
      <c r="Y68" s="8" t="str">
        <f>IF(本体!AG67&lt;&gt; "", "Tc-99m", "")</f>
        <v/>
      </c>
      <c r="Z68" s="8" t="str">
        <f>IF(本体!AH67&lt;&gt; "", "In-111", "")</f>
        <v/>
      </c>
      <c r="AA68" s="8" t="str">
        <f>IF(本体!AI67&lt;&gt; "", "I-123", "")</f>
        <v/>
      </c>
      <c r="AB68" s="8" t="str">
        <f>IF(本体!AJ67&lt;&gt; "", "I-124", "")</f>
        <v/>
      </c>
      <c r="AC68" s="8" t="str">
        <f>IF(本体!AK67&lt;&gt; "", "I-125", "")</f>
        <v/>
      </c>
      <c r="AD68" s="8" t="str">
        <f>IF(本体!AL67&lt;&gt; "", "I-131", "")</f>
        <v/>
      </c>
      <c r="AE68" s="8" t="str">
        <f>IF(本体!AM67&lt;&gt; "", "Ba-135m", "")</f>
        <v/>
      </c>
      <c r="AF68" s="8" t="str">
        <f>IF(本体!AN67&lt;&gt; "", "Cs-137", "")</f>
        <v/>
      </c>
      <c r="AG68" s="8" t="str">
        <f>IF(本体!AO67&lt;&gt; "", "Lu-177", "")</f>
        <v/>
      </c>
      <c r="AH68" s="8" t="str">
        <f>IF(本体!AP67&lt;&gt; "", "Re-188", "")</f>
        <v/>
      </c>
      <c r="AI68" s="8" t="str">
        <f>IF(本体!AQ67&lt;&gt; "", "Ir-192", "")</f>
        <v/>
      </c>
      <c r="AJ68" s="8" t="str">
        <f>IF(本体!AR67&lt;&gt; "", "Tl-201", "")</f>
        <v/>
      </c>
      <c r="AK68" s="8" t="str">
        <f>IF(本体!AS67&lt;&gt; "", "Pb-210", "")</f>
        <v/>
      </c>
      <c r="AL68" s="8" t="str">
        <f>IF(本体!AT67&lt;&gt; "", "At-211", "")</f>
        <v/>
      </c>
      <c r="AM68" s="8" t="str">
        <f>IF(本体!AU67&lt;&gt; "", "Pb-212", "")</f>
        <v/>
      </c>
      <c r="AN68" s="8" t="str">
        <f>IF(本体!AV67&lt;&gt; "", "Ra-223", "")</f>
        <v/>
      </c>
      <c r="AO68" s="8" t="str">
        <f>IF(本体!AW67&lt;&gt; "", "Ra-224", "")</f>
        <v/>
      </c>
      <c r="AP68" s="8" t="str">
        <f>IF(本体!AX67&lt;&gt; "", "Ac-225", "")</f>
        <v/>
      </c>
      <c r="AQ68" s="8" t="str">
        <f t="shared" si="1"/>
        <v>C-11、N-13、F-18</v>
      </c>
    </row>
    <row r="69" spans="1:43">
      <c r="A69" s="8">
        <f>本体!C68</f>
        <v>0</v>
      </c>
      <c r="B69" s="8" t="str">
        <f>IF(本体!J68&lt;&gt; "", "H-3", "")</f>
        <v/>
      </c>
      <c r="C69" s="8" t="str">
        <f>IF(本体!K68&lt;&gt; "", "C-11", "")</f>
        <v/>
      </c>
      <c r="D69" s="8" t="str">
        <f>IF(本体!L68&lt;&gt; "", "C-14", "")</f>
        <v/>
      </c>
      <c r="E69" s="8" t="str">
        <f>IF(本体!M68&lt;&gt; "", "N-13", "")</f>
        <v/>
      </c>
      <c r="F69" s="8" t="str">
        <f>IF(本体!N68&lt;&gt; "", "F-18", "")</f>
        <v/>
      </c>
      <c r="G69" s="8" t="str">
        <f>IF(本体!O68&lt;&gt; "", "Na-22", "")</f>
        <v/>
      </c>
      <c r="H69" s="8" t="str">
        <f>IF(本体!P68&lt;&gt; "", "P-32", "")</f>
        <v/>
      </c>
      <c r="I69" s="8" t="str">
        <f>IF(本体!Q68&lt;&gt; "", "P-33", "")</f>
        <v/>
      </c>
      <c r="J69" s="8" t="str">
        <f>IF(本体!R68&lt;&gt; "", "S-35", "")</f>
        <v/>
      </c>
      <c r="K69" s="8" t="str">
        <f>IF(本体!S68&lt;&gt; "", "Cl-36", "")</f>
        <v/>
      </c>
      <c r="L69" s="8" t="str">
        <f>IF(本体!T68&lt;&gt; "", "Ca-45", "")</f>
        <v/>
      </c>
      <c r="M69" s="8" t="str">
        <f>IF(本体!U68&lt;&gt; "", "Cr-51", "")</f>
        <v/>
      </c>
      <c r="N69" s="8" t="str">
        <f>IF(本体!V68&lt;&gt; "", "Fe-59", "")</f>
        <v/>
      </c>
      <c r="O69" s="8" t="str">
        <f>IF(本体!W68&lt;&gt; "", "Co-57", "")</f>
        <v/>
      </c>
      <c r="P69" s="8" t="str">
        <f>IF(本体!X68&lt;&gt; "", "Co-60", "")</f>
        <v/>
      </c>
      <c r="Q69" s="8" t="str">
        <f>IF(本体!Y68&lt;&gt; "", "Cu-64", "")</f>
        <v/>
      </c>
      <c r="R69" s="8" t="str">
        <f>IF(本体!Z68&lt;&gt; "", "Zn-65", "")</f>
        <v/>
      </c>
      <c r="S69" s="8" t="str">
        <f>IF(本体!AA68&lt;&gt; "", "Ga-67", "")</f>
        <v/>
      </c>
      <c r="T69" s="8" t="str">
        <f>IF(本体!AB68&lt;&gt; "", "Ga-68", "")</f>
        <v/>
      </c>
      <c r="U69" s="8" t="str">
        <f>IF(本体!AC68&lt;&gt; "", "Ge-68", "")</f>
        <v/>
      </c>
      <c r="V69" s="8" t="str">
        <f>IF(本体!AD68&lt;&gt; "", "Y-88", "")</f>
        <v/>
      </c>
      <c r="W69" s="8" t="str">
        <f>IF(本体!AE68&lt;&gt; "", "Zr-89", "")</f>
        <v/>
      </c>
      <c r="X69" s="8" t="str">
        <f>IF(本体!AF68&lt;&gt; "", "Y-90", "")</f>
        <v/>
      </c>
      <c r="Y69" s="8" t="str">
        <f>IF(本体!AG68&lt;&gt; "", "Tc-99m", "")</f>
        <v/>
      </c>
      <c r="Z69" s="8" t="str">
        <f>IF(本体!AH68&lt;&gt; "", "In-111", "")</f>
        <v/>
      </c>
      <c r="AA69" s="8" t="str">
        <f>IF(本体!AI68&lt;&gt; "", "I-123", "")</f>
        <v/>
      </c>
      <c r="AB69" s="8" t="str">
        <f>IF(本体!AJ68&lt;&gt; "", "I-124", "")</f>
        <v/>
      </c>
      <c r="AC69" s="8" t="str">
        <f>IF(本体!AK68&lt;&gt; "", "I-125", "")</f>
        <v/>
      </c>
      <c r="AD69" s="8" t="str">
        <f>IF(本体!AL68&lt;&gt; "", "I-131", "")</f>
        <v/>
      </c>
      <c r="AE69" s="8" t="str">
        <f>IF(本体!AM68&lt;&gt; "", "Ba-135m", "")</f>
        <v/>
      </c>
      <c r="AF69" s="8" t="str">
        <f>IF(本体!AN68&lt;&gt; "", "Cs-137", "")</f>
        <v/>
      </c>
      <c r="AG69" s="8" t="str">
        <f>IF(本体!AO68&lt;&gt; "", "Lu-177", "")</f>
        <v/>
      </c>
      <c r="AH69" s="8" t="str">
        <f>IF(本体!AP68&lt;&gt; "", "Re-188", "")</f>
        <v/>
      </c>
      <c r="AI69" s="8" t="str">
        <f>IF(本体!AQ68&lt;&gt; "", "Ir-192", "")</f>
        <v/>
      </c>
      <c r="AJ69" s="8" t="str">
        <f>IF(本体!AR68&lt;&gt; "", "Tl-201", "")</f>
        <v/>
      </c>
      <c r="AK69" s="8" t="str">
        <f>IF(本体!AS68&lt;&gt; "", "Pb-210", "")</f>
        <v/>
      </c>
      <c r="AL69" s="8" t="str">
        <f>IF(本体!AT68&lt;&gt; "", "At-211", "")</f>
        <v/>
      </c>
      <c r="AM69" s="8" t="str">
        <f>IF(本体!AU68&lt;&gt; "", "Pb-212", "")</f>
        <v/>
      </c>
      <c r="AN69" s="8" t="str">
        <f>IF(本体!AV68&lt;&gt; "", "Ra-223", "")</f>
        <v/>
      </c>
      <c r="AO69" s="8" t="str">
        <f>IF(本体!AW68&lt;&gt; "", "Ra-224", "")</f>
        <v/>
      </c>
      <c r="AP69" s="8" t="str">
        <f>IF(本体!AX68&lt;&gt; "", "Ac-225", "")</f>
        <v/>
      </c>
      <c r="AQ69" s="8" t="str">
        <f t="shared" si="1"/>
        <v/>
      </c>
    </row>
    <row r="70" spans="1:43">
      <c r="A70" s="8">
        <f>本体!C69</f>
        <v>0</v>
      </c>
      <c r="B70" s="8" t="str">
        <f>IF(本体!J69&lt;&gt; "", "H-3", "")</f>
        <v/>
      </c>
      <c r="C70" s="8" t="str">
        <f>IF(本体!K69&lt;&gt; "", "C-11", "")</f>
        <v/>
      </c>
      <c r="D70" s="8" t="str">
        <f>IF(本体!L69&lt;&gt; "", "C-14", "")</f>
        <v/>
      </c>
      <c r="E70" s="8" t="str">
        <f>IF(本体!M69&lt;&gt; "", "N-13", "")</f>
        <v/>
      </c>
      <c r="F70" s="8" t="str">
        <f>IF(本体!N69&lt;&gt; "", "F-18", "")</f>
        <v/>
      </c>
      <c r="G70" s="8" t="str">
        <f>IF(本体!O69&lt;&gt; "", "Na-22", "")</f>
        <v/>
      </c>
      <c r="H70" s="8" t="str">
        <f>IF(本体!P69&lt;&gt; "", "P-32", "")</f>
        <v/>
      </c>
      <c r="I70" s="8" t="str">
        <f>IF(本体!Q69&lt;&gt; "", "P-33", "")</f>
        <v/>
      </c>
      <c r="J70" s="8" t="str">
        <f>IF(本体!R69&lt;&gt; "", "S-35", "")</f>
        <v/>
      </c>
      <c r="K70" s="8" t="str">
        <f>IF(本体!S69&lt;&gt; "", "Cl-36", "")</f>
        <v/>
      </c>
      <c r="L70" s="8" t="str">
        <f>IF(本体!T69&lt;&gt; "", "Ca-45", "")</f>
        <v/>
      </c>
      <c r="M70" s="8" t="str">
        <f>IF(本体!U69&lt;&gt; "", "Cr-51", "")</f>
        <v/>
      </c>
      <c r="N70" s="8" t="str">
        <f>IF(本体!V69&lt;&gt; "", "Fe-59", "")</f>
        <v/>
      </c>
      <c r="O70" s="8" t="str">
        <f>IF(本体!W69&lt;&gt; "", "Co-57", "")</f>
        <v/>
      </c>
      <c r="P70" s="8" t="str">
        <f>IF(本体!X69&lt;&gt; "", "Co-60", "")</f>
        <v/>
      </c>
      <c r="Q70" s="8" t="str">
        <f>IF(本体!Y69&lt;&gt; "", "Cu-64", "")</f>
        <v/>
      </c>
      <c r="R70" s="8" t="str">
        <f>IF(本体!Z69&lt;&gt; "", "Zn-65", "")</f>
        <v/>
      </c>
      <c r="S70" s="8" t="str">
        <f>IF(本体!AA69&lt;&gt; "", "Ga-67", "")</f>
        <v/>
      </c>
      <c r="T70" s="8" t="str">
        <f>IF(本体!AB69&lt;&gt; "", "Ga-68", "")</f>
        <v/>
      </c>
      <c r="U70" s="8" t="str">
        <f>IF(本体!AC69&lt;&gt; "", "Ge-68", "")</f>
        <v/>
      </c>
      <c r="V70" s="8" t="str">
        <f>IF(本体!AD69&lt;&gt; "", "Y-88", "")</f>
        <v/>
      </c>
      <c r="W70" s="8" t="str">
        <f>IF(本体!AE69&lt;&gt; "", "Zr-89", "")</f>
        <v/>
      </c>
      <c r="X70" s="8" t="str">
        <f>IF(本体!AF69&lt;&gt; "", "Y-90", "")</f>
        <v/>
      </c>
      <c r="Y70" s="8" t="str">
        <f>IF(本体!AG69&lt;&gt; "", "Tc-99m", "")</f>
        <v/>
      </c>
      <c r="Z70" s="8" t="str">
        <f>IF(本体!AH69&lt;&gt; "", "In-111", "")</f>
        <v/>
      </c>
      <c r="AA70" s="8" t="str">
        <f>IF(本体!AI69&lt;&gt; "", "I-123", "")</f>
        <v/>
      </c>
      <c r="AB70" s="8" t="str">
        <f>IF(本体!AJ69&lt;&gt; "", "I-124", "")</f>
        <v/>
      </c>
      <c r="AC70" s="8" t="str">
        <f>IF(本体!AK69&lt;&gt; "", "I-125", "")</f>
        <v/>
      </c>
      <c r="AD70" s="8" t="str">
        <f>IF(本体!AL69&lt;&gt; "", "I-131", "")</f>
        <v/>
      </c>
      <c r="AE70" s="8" t="str">
        <f>IF(本体!AM69&lt;&gt; "", "Ba-135m", "")</f>
        <v/>
      </c>
      <c r="AF70" s="8" t="str">
        <f>IF(本体!AN69&lt;&gt; "", "Cs-137", "")</f>
        <v/>
      </c>
      <c r="AG70" s="8" t="str">
        <f>IF(本体!AO69&lt;&gt; "", "Lu-177", "")</f>
        <v/>
      </c>
      <c r="AH70" s="8" t="str">
        <f>IF(本体!AP69&lt;&gt; "", "Re-188", "")</f>
        <v/>
      </c>
      <c r="AI70" s="8" t="str">
        <f>IF(本体!AQ69&lt;&gt; "", "Ir-192", "")</f>
        <v/>
      </c>
      <c r="AJ70" s="8" t="str">
        <f>IF(本体!AR69&lt;&gt; "", "Tl-201", "")</f>
        <v/>
      </c>
      <c r="AK70" s="8" t="str">
        <f>IF(本体!AS69&lt;&gt; "", "Pb-210", "")</f>
        <v/>
      </c>
      <c r="AL70" s="8" t="str">
        <f>IF(本体!AT69&lt;&gt; "", "At-211", "")</f>
        <v/>
      </c>
      <c r="AM70" s="8" t="str">
        <f>IF(本体!AU69&lt;&gt; "", "Pb-212", "")</f>
        <v/>
      </c>
      <c r="AN70" s="8" t="str">
        <f>IF(本体!AV69&lt;&gt; "", "Ra-223", "")</f>
        <v/>
      </c>
      <c r="AO70" s="8" t="str">
        <f>IF(本体!AW69&lt;&gt; "", "Ra-224", "")</f>
        <v/>
      </c>
      <c r="AP70" s="8" t="str">
        <f>IF(本体!AX69&lt;&gt; "", "Ac-225", "")</f>
        <v/>
      </c>
      <c r="AQ70" s="8" t="str">
        <f t="shared" si="1"/>
        <v/>
      </c>
    </row>
    <row r="71" spans="1:43">
      <c r="A71" s="8">
        <f>本体!C70</f>
        <v>0</v>
      </c>
      <c r="B71" s="8" t="str">
        <f>IF(本体!J70&lt;&gt; "", "H-3", "")</f>
        <v/>
      </c>
      <c r="C71" s="8" t="str">
        <f>IF(本体!K70&lt;&gt; "", "C-11", "")</f>
        <v/>
      </c>
      <c r="D71" s="8" t="str">
        <f>IF(本体!L70&lt;&gt; "", "C-14", "")</f>
        <v/>
      </c>
      <c r="E71" s="8" t="str">
        <f>IF(本体!M70&lt;&gt; "", "N-13", "")</f>
        <v/>
      </c>
      <c r="F71" s="8" t="str">
        <f>IF(本体!N70&lt;&gt; "", "F-18", "")</f>
        <v/>
      </c>
      <c r="G71" s="8" t="str">
        <f>IF(本体!O70&lt;&gt; "", "Na-22", "")</f>
        <v/>
      </c>
      <c r="H71" s="8" t="str">
        <f>IF(本体!P70&lt;&gt; "", "P-32", "")</f>
        <v/>
      </c>
      <c r="I71" s="8" t="str">
        <f>IF(本体!Q70&lt;&gt; "", "P-33", "")</f>
        <v/>
      </c>
      <c r="J71" s="8" t="str">
        <f>IF(本体!R70&lt;&gt; "", "S-35", "")</f>
        <v/>
      </c>
      <c r="K71" s="8" t="str">
        <f>IF(本体!S70&lt;&gt; "", "Cl-36", "")</f>
        <v/>
      </c>
      <c r="L71" s="8" t="str">
        <f>IF(本体!T70&lt;&gt; "", "Ca-45", "")</f>
        <v/>
      </c>
      <c r="M71" s="8" t="str">
        <f>IF(本体!U70&lt;&gt; "", "Cr-51", "")</f>
        <v/>
      </c>
      <c r="N71" s="8" t="str">
        <f>IF(本体!V70&lt;&gt; "", "Fe-59", "")</f>
        <v/>
      </c>
      <c r="O71" s="8" t="str">
        <f>IF(本体!W70&lt;&gt; "", "Co-57", "")</f>
        <v/>
      </c>
      <c r="P71" s="8" t="str">
        <f>IF(本体!X70&lt;&gt; "", "Co-60", "")</f>
        <v/>
      </c>
      <c r="Q71" s="8" t="str">
        <f>IF(本体!Y70&lt;&gt; "", "Cu-64", "")</f>
        <v/>
      </c>
      <c r="R71" s="8" t="str">
        <f>IF(本体!Z70&lt;&gt; "", "Zn-65", "")</f>
        <v/>
      </c>
      <c r="S71" s="8" t="str">
        <f>IF(本体!AA70&lt;&gt; "", "Ga-67", "")</f>
        <v/>
      </c>
      <c r="T71" s="8" t="str">
        <f>IF(本体!AB70&lt;&gt; "", "Ga-68", "")</f>
        <v/>
      </c>
      <c r="U71" s="8" t="str">
        <f>IF(本体!AC70&lt;&gt; "", "Ge-68", "")</f>
        <v/>
      </c>
      <c r="V71" s="8" t="str">
        <f>IF(本体!AD70&lt;&gt; "", "Y-88", "")</f>
        <v/>
      </c>
      <c r="W71" s="8" t="str">
        <f>IF(本体!AE70&lt;&gt; "", "Zr-89", "")</f>
        <v/>
      </c>
      <c r="X71" s="8" t="str">
        <f>IF(本体!AF70&lt;&gt; "", "Y-90", "")</f>
        <v/>
      </c>
      <c r="Y71" s="8" t="str">
        <f>IF(本体!AG70&lt;&gt; "", "Tc-99m", "")</f>
        <v/>
      </c>
      <c r="Z71" s="8" t="str">
        <f>IF(本体!AH70&lt;&gt; "", "In-111", "")</f>
        <v/>
      </c>
      <c r="AA71" s="8" t="str">
        <f>IF(本体!AI70&lt;&gt; "", "I-123", "")</f>
        <v/>
      </c>
      <c r="AB71" s="8" t="str">
        <f>IF(本体!AJ70&lt;&gt; "", "I-124", "")</f>
        <v/>
      </c>
      <c r="AC71" s="8" t="str">
        <f>IF(本体!AK70&lt;&gt; "", "I-125", "")</f>
        <v/>
      </c>
      <c r="AD71" s="8" t="str">
        <f>IF(本体!AL70&lt;&gt; "", "I-131", "")</f>
        <v/>
      </c>
      <c r="AE71" s="8" t="str">
        <f>IF(本体!AM70&lt;&gt; "", "Ba-135m", "")</f>
        <v/>
      </c>
      <c r="AF71" s="8" t="str">
        <f>IF(本体!AN70&lt;&gt; "", "Cs-137", "")</f>
        <v/>
      </c>
      <c r="AG71" s="8" t="str">
        <f>IF(本体!AO70&lt;&gt; "", "Lu-177", "")</f>
        <v/>
      </c>
      <c r="AH71" s="8" t="str">
        <f>IF(本体!AP70&lt;&gt; "", "Re-188", "")</f>
        <v/>
      </c>
      <c r="AI71" s="8" t="str">
        <f>IF(本体!AQ70&lt;&gt; "", "Ir-192", "")</f>
        <v/>
      </c>
      <c r="AJ71" s="8" t="str">
        <f>IF(本体!AR70&lt;&gt; "", "Tl-201", "")</f>
        <v/>
      </c>
      <c r="AK71" s="8" t="str">
        <f>IF(本体!AS70&lt;&gt; "", "Pb-210", "")</f>
        <v/>
      </c>
      <c r="AL71" s="8" t="str">
        <f>IF(本体!AT70&lt;&gt; "", "At-211", "")</f>
        <v/>
      </c>
      <c r="AM71" s="8" t="str">
        <f>IF(本体!AU70&lt;&gt; "", "Pb-212", "")</f>
        <v/>
      </c>
      <c r="AN71" s="8" t="str">
        <f>IF(本体!AV70&lt;&gt; "", "Ra-223", "")</f>
        <v/>
      </c>
      <c r="AO71" s="8" t="str">
        <f>IF(本体!AW70&lt;&gt; "", "Ra-224", "")</f>
        <v/>
      </c>
      <c r="AP71" s="8" t="str">
        <f>IF(本体!AX70&lt;&gt; "", "Ac-225", "")</f>
        <v/>
      </c>
      <c r="AQ71" s="8" t="str">
        <f t="shared" si="1"/>
        <v/>
      </c>
    </row>
    <row r="72" spans="1:43">
      <c r="A72" s="8">
        <f>本体!C71</f>
        <v>0</v>
      </c>
      <c r="B72" s="8" t="str">
        <f>IF(本体!J71&lt;&gt; "", "H-3", "")</f>
        <v/>
      </c>
      <c r="C72" s="8" t="str">
        <f>IF(本体!K71&lt;&gt; "", "C-11", "")</f>
        <v/>
      </c>
      <c r="D72" s="8" t="str">
        <f>IF(本体!L71&lt;&gt; "", "C-14", "")</f>
        <v/>
      </c>
      <c r="E72" s="8" t="str">
        <f>IF(本体!M71&lt;&gt; "", "N-13", "")</f>
        <v/>
      </c>
      <c r="F72" s="8" t="str">
        <f>IF(本体!N71&lt;&gt; "", "F-18", "")</f>
        <v/>
      </c>
      <c r="G72" s="8" t="str">
        <f>IF(本体!O71&lt;&gt; "", "Na-22", "")</f>
        <v/>
      </c>
      <c r="H72" s="8" t="str">
        <f>IF(本体!P71&lt;&gt; "", "P-32", "")</f>
        <v/>
      </c>
      <c r="I72" s="8" t="str">
        <f>IF(本体!Q71&lt;&gt; "", "P-33", "")</f>
        <v/>
      </c>
      <c r="J72" s="8" t="str">
        <f>IF(本体!R71&lt;&gt; "", "S-35", "")</f>
        <v/>
      </c>
      <c r="K72" s="8" t="str">
        <f>IF(本体!S71&lt;&gt; "", "Cl-36", "")</f>
        <v/>
      </c>
      <c r="L72" s="8" t="str">
        <f>IF(本体!T71&lt;&gt; "", "Ca-45", "")</f>
        <v/>
      </c>
      <c r="M72" s="8" t="str">
        <f>IF(本体!U71&lt;&gt; "", "Cr-51", "")</f>
        <v/>
      </c>
      <c r="N72" s="8" t="str">
        <f>IF(本体!V71&lt;&gt; "", "Fe-59", "")</f>
        <v/>
      </c>
      <c r="O72" s="8" t="str">
        <f>IF(本体!W71&lt;&gt; "", "Co-57", "")</f>
        <v/>
      </c>
      <c r="P72" s="8" t="str">
        <f>IF(本体!X71&lt;&gt; "", "Co-60", "")</f>
        <v/>
      </c>
      <c r="Q72" s="8" t="str">
        <f>IF(本体!Y71&lt;&gt; "", "Cu-64", "")</f>
        <v/>
      </c>
      <c r="R72" s="8" t="str">
        <f>IF(本体!Z71&lt;&gt; "", "Zn-65", "")</f>
        <v/>
      </c>
      <c r="S72" s="8" t="str">
        <f>IF(本体!AA71&lt;&gt; "", "Ga-67", "")</f>
        <v/>
      </c>
      <c r="T72" s="8" t="str">
        <f>IF(本体!AB71&lt;&gt; "", "Ga-68", "")</f>
        <v/>
      </c>
      <c r="U72" s="8" t="str">
        <f>IF(本体!AC71&lt;&gt; "", "Ge-68", "")</f>
        <v/>
      </c>
      <c r="V72" s="8" t="str">
        <f>IF(本体!AD71&lt;&gt; "", "Y-88", "")</f>
        <v/>
      </c>
      <c r="W72" s="8" t="str">
        <f>IF(本体!AE71&lt;&gt; "", "Zr-89", "")</f>
        <v/>
      </c>
      <c r="X72" s="8" t="str">
        <f>IF(本体!AF71&lt;&gt; "", "Y-90", "")</f>
        <v/>
      </c>
      <c r="Y72" s="8" t="str">
        <f>IF(本体!AG71&lt;&gt; "", "Tc-99m", "")</f>
        <v/>
      </c>
      <c r="Z72" s="8" t="str">
        <f>IF(本体!AH71&lt;&gt; "", "In-111", "")</f>
        <v/>
      </c>
      <c r="AA72" s="8" t="str">
        <f>IF(本体!AI71&lt;&gt; "", "I-123", "")</f>
        <v/>
      </c>
      <c r="AB72" s="8" t="str">
        <f>IF(本体!AJ71&lt;&gt; "", "I-124", "")</f>
        <v/>
      </c>
      <c r="AC72" s="8" t="str">
        <f>IF(本体!AK71&lt;&gt; "", "I-125", "")</f>
        <v/>
      </c>
      <c r="AD72" s="8" t="str">
        <f>IF(本体!AL71&lt;&gt; "", "I-131", "")</f>
        <v/>
      </c>
      <c r="AE72" s="8" t="str">
        <f>IF(本体!AM71&lt;&gt; "", "Ba-135m", "")</f>
        <v/>
      </c>
      <c r="AF72" s="8" t="str">
        <f>IF(本体!AN71&lt;&gt; "", "Cs-137", "")</f>
        <v/>
      </c>
      <c r="AG72" s="8" t="str">
        <f>IF(本体!AO71&lt;&gt; "", "Lu-177", "")</f>
        <v/>
      </c>
      <c r="AH72" s="8" t="str">
        <f>IF(本体!AP71&lt;&gt; "", "Re-188", "")</f>
        <v/>
      </c>
      <c r="AI72" s="8" t="str">
        <f>IF(本体!AQ71&lt;&gt; "", "Ir-192", "")</f>
        <v/>
      </c>
      <c r="AJ72" s="8" t="str">
        <f>IF(本体!AR71&lt;&gt; "", "Tl-201", "")</f>
        <v/>
      </c>
      <c r="AK72" s="8" t="str">
        <f>IF(本体!AS71&lt;&gt; "", "Pb-210", "")</f>
        <v/>
      </c>
      <c r="AL72" s="8" t="str">
        <f>IF(本体!AT71&lt;&gt; "", "At-211", "")</f>
        <v/>
      </c>
      <c r="AM72" s="8" t="str">
        <f>IF(本体!AU71&lt;&gt; "", "Pb-212", "")</f>
        <v/>
      </c>
      <c r="AN72" s="8" t="str">
        <f>IF(本体!AV71&lt;&gt; "", "Ra-223", "")</f>
        <v/>
      </c>
      <c r="AO72" s="8" t="str">
        <f>IF(本体!AW71&lt;&gt; "", "Ra-224", "")</f>
        <v/>
      </c>
      <c r="AP72" s="8" t="str">
        <f>IF(本体!AX71&lt;&gt; "", "Ac-225", "")</f>
        <v/>
      </c>
      <c r="AQ72" s="8" t="str">
        <f t="shared" si="1"/>
        <v/>
      </c>
    </row>
    <row r="73" spans="1:43">
      <c r="A73" s="8">
        <f>本体!C72</f>
        <v>0</v>
      </c>
      <c r="B73" s="8" t="str">
        <f>IF(本体!J72&lt;&gt; "", "H-3", "")</f>
        <v/>
      </c>
      <c r="C73" s="8" t="str">
        <f>IF(本体!K72&lt;&gt; "", "C-11", "")</f>
        <v/>
      </c>
      <c r="D73" s="8" t="str">
        <f>IF(本体!L72&lt;&gt; "", "C-14", "")</f>
        <v/>
      </c>
      <c r="E73" s="8" t="str">
        <f>IF(本体!M72&lt;&gt; "", "N-13", "")</f>
        <v/>
      </c>
      <c r="F73" s="8" t="str">
        <f>IF(本体!N72&lt;&gt; "", "F-18", "")</f>
        <v/>
      </c>
      <c r="G73" s="8" t="str">
        <f>IF(本体!O72&lt;&gt; "", "Na-22", "")</f>
        <v/>
      </c>
      <c r="H73" s="8" t="str">
        <f>IF(本体!P72&lt;&gt; "", "P-32", "")</f>
        <v/>
      </c>
      <c r="I73" s="8" t="str">
        <f>IF(本体!Q72&lt;&gt; "", "P-33", "")</f>
        <v/>
      </c>
      <c r="J73" s="8" t="str">
        <f>IF(本体!R72&lt;&gt; "", "S-35", "")</f>
        <v/>
      </c>
      <c r="K73" s="8" t="str">
        <f>IF(本体!S72&lt;&gt; "", "Cl-36", "")</f>
        <v/>
      </c>
      <c r="L73" s="8" t="str">
        <f>IF(本体!T72&lt;&gt; "", "Ca-45", "")</f>
        <v/>
      </c>
      <c r="M73" s="8" t="str">
        <f>IF(本体!U72&lt;&gt; "", "Cr-51", "")</f>
        <v/>
      </c>
      <c r="N73" s="8" t="str">
        <f>IF(本体!V72&lt;&gt; "", "Fe-59", "")</f>
        <v/>
      </c>
      <c r="O73" s="8" t="str">
        <f>IF(本体!W72&lt;&gt; "", "Co-57", "")</f>
        <v/>
      </c>
      <c r="P73" s="8" t="str">
        <f>IF(本体!X72&lt;&gt; "", "Co-60", "")</f>
        <v/>
      </c>
      <c r="Q73" s="8" t="str">
        <f>IF(本体!Y72&lt;&gt; "", "Cu-64", "")</f>
        <v/>
      </c>
      <c r="R73" s="8" t="str">
        <f>IF(本体!Z72&lt;&gt; "", "Zn-65", "")</f>
        <v/>
      </c>
      <c r="S73" s="8" t="str">
        <f>IF(本体!AA72&lt;&gt; "", "Ga-67", "")</f>
        <v/>
      </c>
      <c r="T73" s="8" t="str">
        <f>IF(本体!AB72&lt;&gt; "", "Ga-68", "")</f>
        <v/>
      </c>
      <c r="U73" s="8" t="str">
        <f>IF(本体!AC72&lt;&gt; "", "Ge-68", "")</f>
        <v/>
      </c>
      <c r="V73" s="8" t="str">
        <f>IF(本体!AD72&lt;&gt; "", "Y-88", "")</f>
        <v/>
      </c>
      <c r="W73" s="8" t="str">
        <f>IF(本体!AE72&lt;&gt; "", "Zr-89", "")</f>
        <v/>
      </c>
      <c r="X73" s="8" t="str">
        <f>IF(本体!AF72&lt;&gt; "", "Y-90", "")</f>
        <v/>
      </c>
      <c r="Y73" s="8" t="str">
        <f>IF(本体!AG72&lt;&gt; "", "Tc-99m", "")</f>
        <v/>
      </c>
      <c r="Z73" s="8" t="str">
        <f>IF(本体!AH72&lt;&gt; "", "In-111", "")</f>
        <v/>
      </c>
      <c r="AA73" s="8" t="str">
        <f>IF(本体!AI72&lt;&gt; "", "I-123", "")</f>
        <v/>
      </c>
      <c r="AB73" s="8" t="str">
        <f>IF(本体!AJ72&lt;&gt; "", "I-124", "")</f>
        <v/>
      </c>
      <c r="AC73" s="8" t="str">
        <f>IF(本体!AK72&lt;&gt; "", "I-125", "")</f>
        <v/>
      </c>
      <c r="AD73" s="8" t="str">
        <f>IF(本体!AL72&lt;&gt; "", "I-131", "")</f>
        <v/>
      </c>
      <c r="AE73" s="8" t="str">
        <f>IF(本体!AM72&lt;&gt; "", "Ba-135m", "")</f>
        <v/>
      </c>
      <c r="AF73" s="8" t="str">
        <f>IF(本体!AN72&lt;&gt; "", "Cs-137", "")</f>
        <v/>
      </c>
      <c r="AG73" s="8" t="str">
        <f>IF(本体!AO72&lt;&gt; "", "Lu-177", "")</f>
        <v/>
      </c>
      <c r="AH73" s="8" t="str">
        <f>IF(本体!AP72&lt;&gt; "", "Re-188", "")</f>
        <v/>
      </c>
      <c r="AI73" s="8" t="str">
        <f>IF(本体!AQ72&lt;&gt; "", "Ir-192", "")</f>
        <v/>
      </c>
      <c r="AJ73" s="8" t="str">
        <f>IF(本体!AR72&lt;&gt; "", "Tl-201", "")</f>
        <v/>
      </c>
      <c r="AK73" s="8" t="str">
        <f>IF(本体!AS72&lt;&gt; "", "Pb-210", "")</f>
        <v/>
      </c>
      <c r="AL73" s="8" t="str">
        <f>IF(本体!AT72&lt;&gt; "", "At-211", "")</f>
        <v/>
      </c>
      <c r="AM73" s="8" t="str">
        <f>IF(本体!AU72&lt;&gt; "", "Pb-212", "")</f>
        <v/>
      </c>
      <c r="AN73" s="8" t="str">
        <f>IF(本体!AV72&lt;&gt; "", "Ra-223", "")</f>
        <v/>
      </c>
      <c r="AO73" s="8" t="str">
        <f>IF(本体!AW72&lt;&gt; "", "Ra-224", "")</f>
        <v/>
      </c>
      <c r="AP73" s="8" t="str">
        <f>IF(本体!AX72&lt;&gt; "", "Ac-225", "")</f>
        <v/>
      </c>
      <c r="AQ73" s="8" t="str">
        <f t="shared" si="1"/>
        <v/>
      </c>
    </row>
    <row r="74" spans="1:43">
      <c r="A74" s="8">
        <f>本体!C73</f>
        <v>0</v>
      </c>
      <c r="B74" s="8" t="str">
        <f>IF(本体!J73&lt;&gt; "", "H-3", "")</f>
        <v/>
      </c>
      <c r="C74" s="8" t="str">
        <f>IF(本体!K73&lt;&gt; "", "C-11", "")</f>
        <v/>
      </c>
      <c r="D74" s="8" t="str">
        <f>IF(本体!L73&lt;&gt; "", "C-14", "")</f>
        <v/>
      </c>
      <c r="E74" s="8" t="str">
        <f>IF(本体!M73&lt;&gt; "", "N-13", "")</f>
        <v/>
      </c>
      <c r="F74" s="8" t="str">
        <f>IF(本体!N73&lt;&gt; "", "F-18", "")</f>
        <v/>
      </c>
      <c r="G74" s="8" t="str">
        <f>IF(本体!O73&lt;&gt; "", "Na-22", "")</f>
        <v/>
      </c>
      <c r="H74" s="8" t="str">
        <f>IF(本体!P73&lt;&gt; "", "P-32", "")</f>
        <v/>
      </c>
      <c r="I74" s="8" t="str">
        <f>IF(本体!Q73&lt;&gt; "", "P-33", "")</f>
        <v/>
      </c>
      <c r="J74" s="8" t="str">
        <f>IF(本体!R73&lt;&gt; "", "S-35", "")</f>
        <v/>
      </c>
      <c r="K74" s="8" t="str">
        <f>IF(本体!S73&lt;&gt; "", "Cl-36", "")</f>
        <v/>
      </c>
      <c r="L74" s="8" t="str">
        <f>IF(本体!T73&lt;&gt; "", "Ca-45", "")</f>
        <v/>
      </c>
      <c r="M74" s="8" t="str">
        <f>IF(本体!U73&lt;&gt; "", "Cr-51", "")</f>
        <v/>
      </c>
      <c r="N74" s="8" t="str">
        <f>IF(本体!V73&lt;&gt; "", "Fe-59", "")</f>
        <v/>
      </c>
      <c r="O74" s="8" t="str">
        <f>IF(本体!W73&lt;&gt; "", "Co-57", "")</f>
        <v/>
      </c>
      <c r="P74" s="8" t="str">
        <f>IF(本体!X73&lt;&gt; "", "Co-60", "")</f>
        <v/>
      </c>
      <c r="Q74" s="8" t="str">
        <f>IF(本体!Y73&lt;&gt; "", "Cu-64", "")</f>
        <v/>
      </c>
      <c r="R74" s="8" t="str">
        <f>IF(本体!Z73&lt;&gt; "", "Zn-65", "")</f>
        <v/>
      </c>
      <c r="S74" s="8" t="str">
        <f>IF(本体!AA73&lt;&gt; "", "Ga-67", "")</f>
        <v/>
      </c>
      <c r="T74" s="8" t="str">
        <f>IF(本体!AB73&lt;&gt; "", "Ga-68", "")</f>
        <v/>
      </c>
      <c r="U74" s="8" t="str">
        <f>IF(本体!AC73&lt;&gt; "", "Ge-68", "")</f>
        <v/>
      </c>
      <c r="V74" s="8" t="str">
        <f>IF(本体!AD73&lt;&gt; "", "Y-88", "")</f>
        <v/>
      </c>
      <c r="W74" s="8" t="str">
        <f>IF(本体!AE73&lt;&gt; "", "Zr-89", "")</f>
        <v/>
      </c>
      <c r="X74" s="8" t="str">
        <f>IF(本体!AF73&lt;&gt; "", "Y-90", "")</f>
        <v/>
      </c>
      <c r="Y74" s="8" t="str">
        <f>IF(本体!AG73&lt;&gt; "", "Tc-99m", "")</f>
        <v/>
      </c>
      <c r="Z74" s="8" t="str">
        <f>IF(本体!AH73&lt;&gt; "", "In-111", "")</f>
        <v/>
      </c>
      <c r="AA74" s="8" t="str">
        <f>IF(本体!AI73&lt;&gt; "", "I-123", "")</f>
        <v/>
      </c>
      <c r="AB74" s="8" t="str">
        <f>IF(本体!AJ73&lt;&gt; "", "I-124", "")</f>
        <v/>
      </c>
      <c r="AC74" s="8" t="str">
        <f>IF(本体!AK73&lt;&gt; "", "I-125", "")</f>
        <v/>
      </c>
      <c r="AD74" s="8" t="str">
        <f>IF(本体!AL73&lt;&gt; "", "I-131", "")</f>
        <v/>
      </c>
      <c r="AE74" s="8" t="str">
        <f>IF(本体!AM73&lt;&gt; "", "Ba-135m", "")</f>
        <v/>
      </c>
      <c r="AF74" s="8" t="str">
        <f>IF(本体!AN73&lt;&gt; "", "Cs-137", "")</f>
        <v/>
      </c>
      <c r="AG74" s="8" t="str">
        <f>IF(本体!AO73&lt;&gt; "", "Lu-177", "")</f>
        <v/>
      </c>
      <c r="AH74" s="8" t="str">
        <f>IF(本体!AP73&lt;&gt; "", "Re-188", "")</f>
        <v/>
      </c>
      <c r="AI74" s="8" t="str">
        <f>IF(本体!AQ73&lt;&gt; "", "Ir-192", "")</f>
        <v/>
      </c>
      <c r="AJ74" s="8" t="str">
        <f>IF(本体!AR73&lt;&gt; "", "Tl-201", "")</f>
        <v/>
      </c>
      <c r="AK74" s="8" t="str">
        <f>IF(本体!AS73&lt;&gt; "", "Pb-210", "")</f>
        <v/>
      </c>
      <c r="AL74" s="8" t="str">
        <f>IF(本体!AT73&lt;&gt; "", "At-211", "")</f>
        <v/>
      </c>
      <c r="AM74" s="8" t="str">
        <f>IF(本体!AU73&lt;&gt; "", "Pb-212", "")</f>
        <v/>
      </c>
      <c r="AN74" s="8" t="str">
        <f>IF(本体!AV73&lt;&gt; "", "Ra-223", "")</f>
        <v/>
      </c>
      <c r="AO74" s="8" t="str">
        <f>IF(本体!AW73&lt;&gt; "", "Ra-224", "")</f>
        <v/>
      </c>
      <c r="AP74" s="8" t="str">
        <f>IF(本体!AX73&lt;&gt; "", "Ac-225", "")</f>
        <v/>
      </c>
      <c r="AQ74" s="8" t="str">
        <f t="shared" si="1"/>
        <v/>
      </c>
    </row>
    <row r="75" spans="1:43">
      <c r="A75" s="8">
        <f>本体!C74</f>
        <v>0</v>
      </c>
      <c r="B75" s="8" t="str">
        <f>IF(本体!J74&lt;&gt; "", "H-3", "")</f>
        <v/>
      </c>
      <c r="C75" s="8" t="str">
        <f>IF(本体!K74&lt;&gt; "", "C-11", "")</f>
        <v/>
      </c>
      <c r="D75" s="8" t="str">
        <f>IF(本体!L74&lt;&gt; "", "C-14", "")</f>
        <v/>
      </c>
      <c r="E75" s="8" t="str">
        <f>IF(本体!M74&lt;&gt; "", "N-13", "")</f>
        <v/>
      </c>
      <c r="F75" s="8" t="str">
        <f>IF(本体!N74&lt;&gt; "", "F-18", "")</f>
        <v/>
      </c>
      <c r="G75" s="8" t="str">
        <f>IF(本体!O74&lt;&gt; "", "Na-22", "")</f>
        <v/>
      </c>
      <c r="H75" s="8" t="str">
        <f>IF(本体!P74&lt;&gt; "", "P-32", "")</f>
        <v/>
      </c>
      <c r="I75" s="8" t="str">
        <f>IF(本体!Q74&lt;&gt; "", "P-33", "")</f>
        <v/>
      </c>
      <c r="J75" s="8" t="str">
        <f>IF(本体!R74&lt;&gt; "", "S-35", "")</f>
        <v/>
      </c>
      <c r="K75" s="8" t="str">
        <f>IF(本体!S74&lt;&gt; "", "Cl-36", "")</f>
        <v/>
      </c>
      <c r="L75" s="8" t="str">
        <f>IF(本体!T74&lt;&gt; "", "Ca-45", "")</f>
        <v/>
      </c>
      <c r="M75" s="8" t="str">
        <f>IF(本体!U74&lt;&gt; "", "Cr-51", "")</f>
        <v/>
      </c>
      <c r="N75" s="8" t="str">
        <f>IF(本体!V74&lt;&gt; "", "Fe-59", "")</f>
        <v/>
      </c>
      <c r="O75" s="8" t="str">
        <f>IF(本体!W74&lt;&gt; "", "Co-57", "")</f>
        <v/>
      </c>
      <c r="P75" s="8" t="str">
        <f>IF(本体!X74&lt;&gt; "", "Co-60", "")</f>
        <v/>
      </c>
      <c r="Q75" s="8" t="str">
        <f>IF(本体!Y74&lt;&gt; "", "Cu-64", "")</f>
        <v/>
      </c>
      <c r="R75" s="8" t="str">
        <f>IF(本体!Z74&lt;&gt; "", "Zn-65", "")</f>
        <v/>
      </c>
      <c r="S75" s="8" t="str">
        <f>IF(本体!AA74&lt;&gt; "", "Ga-67", "")</f>
        <v/>
      </c>
      <c r="T75" s="8" t="str">
        <f>IF(本体!AB74&lt;&gt; "", "Ga-68", "")</f>
        <v/>
      </c>
      <c r="U75" s="8" t="str">
        <f>IF(本体!AC74&lt;&gt; "", "Ge-68", "")</f>
        <v/>
      </c>
      <c r="V75" s="8" t="str">
        <f>IF(本体!AD74&lt;&gt; "", "Y-88", "")</f>
        <v/>
      </c>
      <c r="W75" s="8" t="str">
        <f>IF(本体!AE74&lt;&gt; "", "Zr-89", "")</f>
        <v/>
      </c>
      <c r="X75" s="8" t="str">
        <f>IF(本体!AF74&lt;&gt; "", "Y-90", "")</f>
        <v/>
      </c>
      <c r="Y75" s="8" t="str">
        <f>IF(本体!AG74&lt;&gt; "", "Tc-99m", "")</f>
        <v/>
      </c>
      <c r="Z75" s="8" t="str">
        <f>IF(本体!AH74&lt;&gt; "", "In-111", "")</f>
        <v/>
      </c>
      <c r="AA75" s="8" t="str">
        <f>IF(本体!AI74&lt;&gt; "", "I-123", "")</f>
        <v/>
      </c>
      <c r="AB75" s="8" t="str">
        <f>IF(本体!AJ74&lt;&gt; "", "I-124", "")</f>
        <v/>
      </c>
      <c r="AC75" s="8" t="str">
        <f>IF(本体!AK74&lt;&gt; "", "I-125", "")</f>
        <v/>
      </c>
      <c r="AD75" s="8" t="str">
        <f>IF(本体!AL74&lt;&gt; "", "I-131", "")</f>
        <v/>
      </c>
      <c r="AE75" s="8" t="str">
        <f>IF(本体!AM74&lt;&gt; "", "Ba-135m", "")</f>
        <v/>
      </c>
      <c r="AF75" s="8" t="str">
        <f>IF(本体!AN74&lt;&gt; "", "Cs-137", "")</f>
        <v/>
      </c>
      <c r="AG75" s="8" t="str">
        <f>IF(本体!AO74&lt;&gt; "", "Lu-177", "")</f>
        <v/>
      </c>
      <c r="AH75" s="8" t="str">
        <f>IF(本体!AP74&lt;&gt; "", "Re-188", "")</f>
        <v/>
      </c>
      <c r="AI75" s="8" t="str">
        <f>IF(本体!AQ74&lt;&gt; "", "Ir-192", "")</f>
        <v/>
      </c>
      <c r="AJ75" s="8" t="str">
        <f>IF(本体!AR74&lt;&gt; "", "Tl-201", "")</f>
        <v/>
      </c>
      <c r="AK75" s="8" t="str">
        <f>IF(本体!AS74&lt;&gt; "", "Pb-210", "")</f>
        <v/>
      </c>
      <c r="AL75" s="8" t="str">
        <f>IF(本体!AT74&lt;&gt; "", "At-211", "")</f>
        <v/>
      </c>
      <c r="AM75" s="8" t="str">
        <f>IF(本体!AU74&lt;&gt; "", "Pb-212", "")</f>
        <v/>
      </c>
      <c r="AN75" s="8" t="str">
        <f>IF(本体!AV74&lt;&gt; "", "Ra-223", "")</f>
        <v/>
      </c>
      <c r="AO75" s="8" t="str">
        <f>IF(本体!AW74&lt;&gt; "", "Ra-224", "")</f>
        <v/>
      </c>
      <c r="AP75" s="8" t="str">
        <f>IF(本体!AX74&lt;&gt; "", "Ac-225", "")</f>
        <v/>
      </c>
      <c r="AQ75" s="8" t="str">
        <f t="shared" si="1"/>
        <v/>
      </c>
    </row>
    <row r="76" spans="1:43">
      <c r="A76" s="8">
        <f>本体!C75</f>
        <v>0</v>
      </c>
      <c r="B76" s="8" t="str">
        <f>IF(本体!J75&lt;&gt; "", "H-3", "")</f>
        <v/>
      </c>
      <c r="C76" s="8" t="str">
        <f>IF(本体!K75&lt;&gt; "", "C-11", "")</f>
        <v/>
      </c>
      <c r="D76" s="8" t="str">
        <f>IF(本体!L75&lt;&gt; "", "C-14", "")</f>
        <v/>
      </c>
      <c r="E76" s="8" t="str">
        <f>IF(本体!M75&lt;&gt; "", "N-13", "")</f>
        <v/>
      </c>
      <c r="F76" s="8" t="str">
        <f>IF(本体!N75&lt;&gt; "", "F-18", "")</f>
        <v/>
      </c>
      <c r="G76" s="8" t="str">
        <f>IF(本体!O75&lt;&gt; "", "Na-22", "")</f>
        <v/>
      </c>
      <c r="H76" s="8" t="str">
        <f>IF(本体!P75&lt;&gt; "", "P-32", "")</f>
        <v/>
      </c>
      <c r="I76" s="8" t="str">
        <f>IF(本体!Q75&lt;&gt; "", "P-33", "")</f>
        <v/>
      </c>
      <c r="J76" s="8" t="str">
        <f>IF(本体!R75&lt;&gt; "", "S-35", "")</f>
        <v/>
      </c>
      <c r="K76" s="8" t="str">
        <f>IF(本体!S75&lt;&gt; "", "Cl-36", "")</f>
        <v/>
      </c>
      <c r="L76" s="8" t="str">
        <f>IF(本体!T75&lt;&gt; "", "Ca-45", "")</f>
        <v/>
      </c>
      <c r="M76" s="8" t="str">
        <f>IF(本体!U75&lt;&gt; "", "Cr-51", "")</f>
        <v/>
      </c>
      <c r="N76" s="8" t="str">
        <f>IF(本体!V75&lt;&gt; "", "Fe-59", "")</f>
        <v/>
      </c>
      <c r="O76" s="8" t="str">
        <f>IF(本体!W75&lt;&gt; "", "Co-57", "")</f>
        <v/>
      </c>
      <c r="P76" s="8" t="str">
        <f>IF(本体!X75&lt;&gt; "", "Co-60", "")</f>
        <v/>
      </c>
      <c r="Q76" s="8" t="str">
        <f>IF(本体!Y75&lt;&gt; "", "Cu-64", "")</f>
        <v/>
      </c>
      <c r="R76" s="8" t="str">
        <f>IF(本体!Z75&lt;&gt; "", "Zn-65", "")</f>
        <v/>
      </c>
      <c r="S76" s="8" t="str">
        <f>IF(本体!AA75&lt;&gt; "", "Ga-67", "")</f>
        <v/>
      </c>
      <c r="T76" s="8" t="str">
        <f>IF(本体!AB75&lt;&gt; "", "Ga-68", "")</f>
        <v/>
      </c>
      <c r="U76" s="8" t="str">
        <f>IF(本体!AC75&lt;&gt; "", "Ge-68", "")</f>
        <v/>
      </c>
      <c r="V76" s="8" t="str">
        <f>IF(本体!AD75&lt;&gt; "", "Y-88", "")</f>
        <v/>
      </c>
      <c r="W76" s="8" t="str">
        <f>IF(本体!AE75&lt;&gt; "", "Zr-89", "")</f>
        <v/>
      </c>
      <c r="X76" s="8" t="str">
        <f>IF(本体!AF75&lt;&gt; "", "Y-90", "")</f>
        <v/>
      </c>
      <c r="Y76" s="8" t="str">
        <f>IF(本体!AG75&lt;&gt; "", "Tc-99m", "")</f>
        <v/>
      </c>
      <c r="Z76" s="8" t="str">
        <f>IF(本体!AH75&lt;&gt; "", "In-111", "")</f>
        <v/>
      </c>
      <c r="AA76" s="8" t="str">
        <f>IF(本体!AI75&lt;&gt; "", "I-123", "")</f>
        <v/>
      </c>
      <c r="AB76" s="8" t="str">
        <f>IF(本体!AJ75&lt;&gt; "", "I-124", "")</f>
        <v/>
      </c>
      <c r="AC76" s="8" t="str">
        <f>IF(本体!AK75&lt;&gt; "", "I-125", "")</f>
        <v/>
      </c>
      <c r="AD76" s="8" t="str">
        <f>IF(本体!AL75&lt;&gt; "", "I-131", "")</f>
        <v/>
      </c>
      <c r="AE76" s="8" t="str">
        <f>IF(本体!AM75&lt;&gt; "", "Ba-135m", "")</f>
        <v/>
      </c>
      <c r="AF76" s="8" t="str">
        <f>IF(本体!AN75&lt;&gt; "", "Cs-137", "")</f>
        <v/>
      </c>
      <c r="AG76" s="8" t="str">
        <f>IF(本体!AO75&lt;&gt; "", "Lu-177", "")</f>
        <v/>
      </c>
      <c r="AH76" s="8" t="str">
        <f>IF(本体!AP75&lt;&gt; "", "Re-188", "")</f>
        <v/>
      </c>
      <c r="AI76" s="8" t="str">
        <f>IF(本体!AQ75&lt;&gt; "", "Ir-192", "")</f>
        <v/>
      </c>
      <c r="AJ76" s="8" t="str">
        <f>IF(本体!AR75&lt;&gt; "", "Tl-201", "")</f>
        <v/>
      </c>
      <c r="AK76" s="8" t="str">
        <f>IF(本体!AS75&lt;&gt; "", "Pb-210", "")</f>
        <v/>
      </c>
      <c r="AL76" s="8" t="str">
        <f>IF(本体!AT75&lt;&gt; "", "At-211", "")</f>
        <v/>
      </c>
      <c r="AM76" s="8" t="str">
        <f>IF(本体!AU75&lt;&gt; "", "Pb-212", "")</f>
        <v/>
      </c>
      <c r="AN76" s="8" t="str">
        <f>IF(本体!AV75&lt;&gt; "", "Ra-223", "")</f>
        <v/>
      </c>
      <c r="AO76" s="8" t="str">
        <f>IF(本体!AW75&lt;&gt; "", "Ra-224", "")</f>
        <v/>
      </c>
      <c r="AP76" s="8" t="str">
        <f>IF(本体!AX75&lt;&gt; "", "Ac-225", "")</f>
        <v/>
      </c>
      <c r="AQ76" s="8" t="str">
        <f t="shared" si="1"/>
        <v/>
      </c>
    </row>
    <row r="77" spans="1:43">
      <c r="A77" s="8">
        <f>本体!C76</f>
        <v>0</v>
      </c>
      <c r="B77" s="8" t="str">
        <f>IF(本体!J76&lt;&gt; "", "H-3", "")</f>
        <v/>
      </c>
      <c r="C77" s="8" t="str">
        <f>IF(本体!K76&lt;&gt; "", "C-11", "")</f>
        <v/>
      </c>
      <c r="D77" s="8" t="str">
        <f>IF(本体!L76&lt;&gt; "", "C-14", "")</f>
        <v/>
      </c>
      <c r="E77" s="8" t="str">
        <f>IF(本体!M76&lt;&gt; "", "N-13", "")</f>
        <v/>
      </c>
      <c r="F77" s="8" t="str">
        <f>IF(本体!N76&lt;&gt; "", "F-18", "")</f>
        <v/>
      </c>
      <c r="G77" s="8" t="str">
        <f>IF(本体!O76&lt;&gt; "", "Na-22", "")</f>
        <v/>
      </c>
      <c r="H77" s="8" t="str">
        <f>IF(本体!P76&lt;&gt; "", "P-32", "")</f>
        <v/>
      </c>
      <c r="I77" s="8" t="str">
        <f>IF(本体!Q76&lt;&gt; "", "P-33", "")</f>
        <v/>
      </c>
      <c r="J77" s="8" t="str">
        <f>IF(本体!R76&lt;&gt; "", "S-35", "")</f>
        <v/>
      </c>
      <c r="K77" s="8" t="str">
        <f>IF(本体!S76&lt;&gt; "", "Cl-36", "")</f>
        <v/>
      </c>
      <c r="L77" s="8" t="str">
        <f>IF(本体!T76&lt;&gt; "", "Ca-45", "")</f>
        <v/>
      </c>
      <c r="M77" s="8" t="str">
        <f>IF(本体!U76&lt;&gt; "", "Cr-51", "")</f>
        <v/>
      </c>
      <c r="N77" s="8" t="str">
        <f>IF(本体!V76&lt;&gt; "", "Fe-59", "")</f>
        <v/>
      </c>
      <c r="O77" s="8" t="str">
        <f>IF(本体!W76&lt;&gt; "", "Co-57", "")</f>
        <v/>
      </c>
      <c r="P77" s="8" t="str">
        <f>IF(本体!X76&lt;&gt; "", "Co-60", "")</f>
        <v/>
      </c>
      <c r="Q77" s="8" t="str">
        <f>IF(本体!Y76&lt;&gt; "", "Cu-64", "")</f>
        <v/>
      </c>
      <c r="R77" s="8" t="str">
        <f>IF(本体!Z76&lt;&gt; "", "Zn-65", "")</f>
        <v/>
      </c>
      <c r="S77" s="8" t="str">
        <f>IF(本体!AA76&lt;&gt; "", "Ga-67", "")</f>
        <v/>
      </c>
      <c r="T77" s="8" t="str">
        <f>IF(本体!AB76&lt;&gt; "", "Ga-68", "")</f>
        <v/>
      </c>
      <c r="U77" s="8" t="str">
        <f>IF(本体!AC76&lt;&gt; "", "Ge-68", "")</f>
        <v/>
      </c>
      <c r="V77" s="8" t="str">
        <f>IF(本体!AD76&lt;&gt; "", "Y-88", "")</f>
        <v/>
      </c>
      <c r="W77" s="8" t="str">
        <f>IF(本体!AE76&lt;&gt; "", "Zr-89", "")</f>
        <v/>
      </c>
      <c r="X77" s="8" t="str">
        <f>IF(本体!AF76&lt;&gt; "", "Y-90", "")</f>
        <v/>
      </c>
      <c r="Y77" s="8" t="str">
        <f>IF(本体!AG76&lt;&gt; "", "Tc-99m", "")</f>
        <v/>
      </c>
      <c r="Z77" s="8" t="str">
        <f>IF(本体!AH76&lt;&gt; "", "In-111", "")</f>
        <v/>
      </c>
      <c r="AA77" s="8" t="str">
        <f>IF(本体!AI76&lt;&gt; "", "I-123", "")</f>
        <v/>
      </c>
      <c r="AB77" s="8" t="str">
        <f>IF(本体!AJ76&lt;&gt; "", "I-124", "")</f>
        <v/>
      </c>
      <c r="AC77" s="8" t="str">
        <f>IF(本体!AK76&lt;&gt; "", "I-125", "")</f>
        <v/>
      </c>
      <c r="AD77" s="8" t="str">
        <f>IF(本体!AL76&lt;&gt; "", "I-131", "")</f>
        <v/>
      </c>
      <c r="AE77" s="8" t="str">
        <f>IF(本体!AM76&lt;&gt; "", "Ba-135m", "")</f>
        <v/>
      </c>
      <c r="AF77" s="8" t="str">
        <f>IF(本体!AN76&lt;&gt; "", "Cs-137", "")</f>
        <v/>
      </c>
      <c r="AG77" s="8" t="str">
        <f>IF(本体!AO76&lt;&gt; "", "Lu-177", "")</f>
        <v/>
      </c>
      <c r="AH77" s="8" t="str">
        <f>IF(本体!AP76&lt;&gt; "", "Re-188", "")</f>
        <v/>
      </c>
      <c r="AI77" s="8" t="str">
        <f>IF(本体!AQ76&lt;&gt; "", "Ir-192", "")</f>
        <v/>
      </c>
      <c r="AJ77" s="8" t="str">
        <f>IF(本体!AR76&lt;&gt; "", "Tl-201", "")</f>
        <v/>
      </c>
      <c r="AK77" s="8" t="str">
        <f>IF(本体!AS76&lt;&gt; "", "Pb-210", "")</f>
        <v/>
      </c>
      <c r="AL77" s="8" t="str">
        <f>IF(本体!AT76&lt;&gt; "", "At-211", "")</f>
        <v/>
      </c>
      <c r="AM77" s="8" t="str">
        <f>IF(本体!AU76&lt;&gt; "", "Pb-212", "")</f>
        <v/>
      </c>
      <c r="AN77" s="8" t="str">
        <f>IF(本体!AV76&lt;&gt; "", "Ra-223", "")</f>
        <v/>
      </c>
      <c r="AO77" s="8" t="str">
        <f>IF(本体!AW76&lt;&gt; "", "Ra-224", "")</f>
        <v/>
      </c>
      <c r="AP77" s="8" t="str">
        <f>IF(本体!AX76&lt;&gt; "", "Ac-225", "")</f>
        <v/>
      </c>
      <c r="AQ77" s="8" t="str">
        <f t="shared" si="1"/>
        <v/>
      </c>
    </row>
    <row r="78" spans="1:43">
      <c r="A78" s="8">
        <f>本体!C77</f>
        <v>0</v>
      </c>
      <c r="B78" s="8" t="str">
        <f>IF(本体!J77&lt;&gt; "", "H-3", "")</f>
        <v/>
      </c>
      <c r="C78" s="8" t="str">
        <f>IF(本体!K77&lt;&gt; "", "C-11", "")</f>
        <v/>
      </c>
      <c r="D78" s="8" t="str">
        <f>IF(本体!L77&lt;&gt; "", "C-14", "")</f>
        <v/>
      </c>
      <c r="E78" s="8" t="str">
        <f>IF(本体!M77&lt;&gt; "", "N-13", "")</f>
        <v/>
      </c>
      <c r="F78" s="8" t="str">
        <f>IF(本体!N77&lt;&gt; "", "F-18", "")</f>
        <v/>
      </c>
      <c r="G78" s="8" t="str">
        <f>IF(本体!O77&lt;&gt; "", "Na-22", "")</f>
        <v/>
      </c>
      <c r="H78" s="8" t="str">
        <f>IF(本体!P77&lt;&gt; "", "P-32", "")</f>
        <v/>
      </c>
      <c r="I78" s="8" t="str">
        <f>IF(本体!Q77&lt;&gt; "", "P-33", "")</f>
        <v/>
      </c>
      <c r="J78" s="8" t="str">
        <f>IF(本体!R77&lt;&gt; "", "S-35", "")</f>
        <v/>
      </c>
      <c r="K78" s="8" t="str">
        <f>IF(本体!S77&lt;&gt; "", "Cl-36", "")</f>
        <v/>
      </c>
      <c r="L78" s="8" t="str">
        <f>IF(本体!T77&lt;&gt; "", "Ca-45", "")</f>
        <v/>
      </c>
      <c r="M78" s="8" t="str">
        <f>IF(本体!U77&lt;&gt; "", "Cr-51", "")</f>
        <v/>
      </c>
      <c r="N78" s="8" t="str">
        <f>IF(本体!V77&lt;&gt; "", "Fe-59", "")</f>
        <v/>
      </c>
      <c r="O78" s="8" t="str">
        <f>IF(本体!W77&lt;&gt; "", "Co-57", "")</f>
        <v/>
      </c>
      <c r="P78" s="8" t="str">
        <f>IF(本体!X77&lt;&gt; "", "Co-60", "")</f>
        <v/>
      </c>
      <c r="Q78" s="8" t="str">
        <f>IF(本体!Y77&lt;&gt; "", "Cu-64", "")</f>
        <v/>
      </c>
      <c r="R78" s="8" t="str">
        <f>IF(本体!Z77&lt;&gt; "", "Zn-65", "")</f>
        <v/>
      </c>
      <c r="S78" s="8" t="str">
        <f>IF(本体!AA77&lt;&gt; "", "Ga-67", "")</f>
        <v/>
      </c>
      <c r="T78" s="8" t="str">
        <f>IF(本体!AB77&lt;&gt; "", "Ga-68", "")</f>
        <v/>
      </c>
      <c r="U78" s="8" t="str">
        <f>IF(本体!AC77&lt;&gt; "", "Ge-68", "")</f>
        <v/>
      </c>
      <c r="V78" s="8" t="str">
        <f>IF(本体!AD77&lt;&gt; "", "Y-88", "")</f>
        <v/>
      </c>
      <c r="W78" s="8" t="str">
        <f>IF(本体!AE77&lt;&gt; "", "Zr-89", "")</f>
        <v/>
      </c>
      <c r="X78" s="8" t="str">
        <f>IF(本体!AF77&lt;&gt; "", "Y-90", "")</f>
        <v/>
      </c>
      <c r="Y78" s="8" t="str">
        <f>IF(本体!AG77&lt;&gt; "", "Tc-99m", "")</f>
        <v/>
      </c>
      <c r="Z78" s="8" t="str">
        <f>IF(本体!AH77&lt;&gt; "", "In-111", "")</f>
        <v/>
      </c>
      <c r="AA78" s="8" t="str">
        <f>IF(本体!AI77&lt;&gt; "", "I-123", "")</f>
        <v/>
      </c>
      <c r="AB78" s="8" t="str">
        <f>IF(本体!AJ77&lt;&gt; "", "I-124", "")</f>
        <v/>
      </c>
      <c r="AC78" s="8" t="str">
        <f>IF(本体!AK77&lt;&gt; "", "I-125", "")</f>
        <v/>
      </c>
      <c r="AD78" s="8" t="str">
        <f>IF(本体!AL77&lt;&gt; "", "I-131", "")</f>
        <v/>
      </c>
      <c r="AE78" s="8" t="str">
        <f>IF(本体!AM77&lt;&gt; "", "Ba-135m", "")</f>
        <v/>
      </c>
      <c r="AF78" s="8" t="str">
        <f>IF(本体!AN77&lt;&gt; "", "Cs-137", "")</f>
        <v/>
      </c>
      <c r="AG78" s="8" t="str">
        <f>IF(本体!AO77&lt;&gt; "", "Lu-177", "")</f>
        <v/>
      </c>
      <c r="AH78" s="8" t="str">
        <f>IF(本体!AP77&lt;&gt; "", "Re-188", "")</f>
        <v/>
      </c>
      <c r="AI78" s="8" t="str">
        <f>IF(本体!AQ77&lt;&gt; "", "Ir-192", "")</f>
        <v/>
      </c>
      <c r="AJ78" s="8" t="str">
        <f>IF(本体!AR77&lt;&gt; "", "Tl-201", "")</f>
        <v/>
      </c>
      <c r="AK78" s="8" t="str">
        <f>IF(本体!AS77&lt;&gt; "", "Pb-210", "")</f>
        <v/>
      </c>
      <c r="AL78" s="8" t="str">
        <f>IF(本体!AT77&lt;&gt; "", "At-211", "")</f>
        <v/>
      </c>
      <c r="AM78" s="8" t="str">
        <f>IF(本体!AU77&lt;&gt; "", "Pb-212", "")</f>
        <v/>
      </c>
      <c r="AN78" s="8" t="str">
        <f>IF(本体!AV77&lt;&gt; "", "Ra-223", "")</f>
        <v/>
      </c>
      <c r="AO78" s="8" t="str">
        <f>IF(本体!AW77&lt;&gt; "", "Ra-224", "")</f>
        <v/>
      </c>
      <c r="AP78" s="8" t="str">
        <f>IF(本体!AX77&lt;&gt; "", "Ac-225", "")</f>
        <v/>
      </c>
      <c r="AQ78" s="8" t="str">
        <f t="shared" si="1"/>
        <v/>
      </c>
    </row>
    <row r="79" spans="1:43">
      <c r="A79" s="8">
        <f>本体!C78</f>
        <v>0</v>
      </c>
      <c r="B79" s="8" t="str">
        <f>IF(本体!J78&lt;&gt; "", "H-3", "")</f>
        <v/>
      </c>
      <c r="C79" s="8" t="str">
        <f>IF(本体!K78&lt;&gt; "", "C-11", "")</f>
        <v/>
      </c>
      <c r="D79" s="8" t="str">
        <f>IF(本体!L78&lt;&gt; "", "C-14", "")</f>
        <v/>
      </c>
      <c r="E79" s="8" t="str">
        <f>IF(本体!M78&lt;&gt; "", "N-13", "")</f>
        <v/>
      </c>
      <c r="F79" s="8" t="str">
        <f>IF(本体!N78&lt;&gt; "", "F-18", "")</f>
        <v/>
      </c>
      <c r="G79" s="8" t="str">
        <f>IF(本体!O78&lt;&gt; "", "Na-22", "")</f>
        <v/>
      </c>
      <c r="H79" s="8" t="str">
        <f>IF(本体!P78&lt;&gt; "", "P-32", "")</f>
        <v/>
      </c>
      <c r="I79" s="8" t="str">
        <f>IF(本体!Q78&lt;&gt; "", "P-33", "")</f>
        <v/>
      </c>
      <c r="J79" s="8" t="str">
        <f>IF(本体!R78&lt;&gt; "", "S-35", "")</f>
        <v/>
      </c>
      <c r="K79" s="8" t="str">
        <f>IF(本体!S78&lt;&gt; "", "Cl-36", "")</f>
        <v/>
      </c>
      <c r="L79" s="8" t="str">
        <f>IF(本体!T78&lt;&gt; "", "Ca-45", "")</f>
        <v/>
      </c>
      <c r="M79" s="8" t="str">
        <f>IF(本体!U78&lt;&gt; "", "Cr-51", "")</f>
        <v/>
      </c>
      <c r="N79" s="8" t="str">
        <f>IF(本体!V78&lt;&gt; "", "Fe-59", "")</f>
        <v/>
      </c>
      <c r="O79" s="8" t="str">
        <f>IF(本体!W78&lt;&gt; "", "Co-57", "")</f>
        <v/>
      </c>
      <c r="P79" s="8" t="str">
        <f>IF(本体!X78&lt;&gt; "", "Co-60", "")</f>
        <v/>
      </c>
      <c r="Q79" s="8" t="str">
        <f>IF(本体!Y78&lt;&gt; "", "Cu-64", "")</f>
        <v/>
      </c>
      <c r="R79" s="8" t="str">
        <f>IF(本体!Z78&lt;&gt; "", "Zn-65", "")</f>
        <v/>
      </c>
      <c r="S79" s="8" t="str">
        <f>IF(本体!AA78&lt;&gt; "", "Ga-67", "")</f>
        <v/>
      </c>
      <c r="T79" s="8" t="str">
        <f>IF(本体!AB78&lt;&gt; "", "Ga-68", "")</f>
        <v/>
      </c>
      <c r="U79" s="8" t="str">
        <f>IF(本体!AC78&lt;&gt; "", "Ge-68", "")</f>
        <v/>
      </c>
      <c r="V79" s="8" t="str">
        <f>IF(本体!AD78&lt;&gt; "", "Y-88", "")</f>
        <v/>
      </c>
      <c r="W79" s="8" t="str">
        <f>IF(本体!AE78&lt;&gt; "", "Zr-89", "")</f>
        <v/>
      </c>
      <c r="X79" s="8" t="str">
        <f>IF(本体!AF78&lt;&gt; "", "Y-90", "")</f>
        <v/>
      </c>
      <c r="Y79" s="8" t="str">
        <f>IF(本体!AG78&lt;&gt; "", "Tc-99m", "")</f>
        <v/>
      </c>
      <c r="Z79" s="8" t="str">
        <f>IF(本体!AH78&lt;&gt; "", "In-111", "")</f>
        <v/>
      </c>
      <c r="AA79" s="8" t="str">
        <f>IF(本体!AI78&lt;&gt; "", "I-123", "")</f>
        <v/>
      </c>
      <c r="AB79" s="8" t="str">
        <f>IF(本体!AJ78&lt;&gt; "", "I-124", "")</f>
        <v/>
      </c>
      <c r="AC79" s="8" t="str">
        <f>IF(本体!AK78&lt;&gt; "", "I-125", "")</f>
        <v/>
      </c>
      <c r="AD79" s="8" t="str">
        <f>IF(本体!AL78&lt;&gt; "", "I-131", "")</f>
        <v/>
      </c>
      <c r="AE79" s="8" t="str">
        <f>IF(本体!AM78&lt;&gt; "", "Ba-135m", "")</f>
        <v/>
      </c>
      <c r="AF79" s="8" t="str">
        <f>IF(本体!AN78&lt;&gt; "", "Cs-137", "")</f>
        <v/>
      </c>
      <c r="AG79" s="8" t="str">
        <f>IF(本体!AO78&lt;&gt; "", "Lu-177", "")</f>
        <v/>
      </c>
      <c r="AH79" s="8" t="str">
        <f>IF(本体!AP78&lt;&gt; "", "Re-188", "")</f>
        <v/>
      </c>
      <c r="AI79" s="8" t="str">
        <f>IF(本体!AQ78&lt;&gt; "", "Ir-192", "")</f>
        <v/>
      </c>
      <c r="AJ79" s="8" t="str">
        <f>IF(本体!AR78&lt;&gt; "", "Tl-201", "")</f>
        <v/>
      </c>
      <c r="AK79" s="8" t="str">
        <f>IF(本体!AS78&lt;&gt; "", "Pb-210", "")</f>
        <v/>
      </c>
      <c r="AL79" s="8" t="str">
        <f>IF(本体!AT78&lt;&gt; "", "At-211", "")</f>
        <v/>
      </c>
      <c r="AM79" s="8" t="str">
        <f>IF(本体!AU78&lt;&gt; "", "Pb-212", "")</f>
        <v/>
      </c>
      <c r="AN79" s="8" t="str">
        <f>IF(本体!AV78&lt;&gt; "", "Ra-223", "")</f>
        <v/>
      </c>
      <c r="AO79" s="8" t="str">
        <f>IF(本体!AW78&lt;&gt; "", "Ra-224", "")</f>
        <v/>
      </c>
      <c r="AP79" s="8" t="str">
        <f>IF(本体!AX78&lt;&gt; "", "Ac-225", "")</f>
        <v/>
      </c>
      <c r="AQ79" s="8" t="str">
        <f t="shared" si="1"/>
        <v/>
      </c>
    </row>
    <row r="80" spans="1:43">
      <c r="A80" s="8">
        <f>本体!C79</f>
        <v>0</v>
      </c>
      <c r="B80" s="8" t="str">
        <f>IF(本体!J79&lt;&gt; "", "H-3", "")</f>
        <v/>
      </c>
      <c r="C80" s="8" t="str">
        <f>IF(本体!K79&lt;&gt; "", "C-11", "")</f>
        <v/>
      </c>
      <c r="D80" s="8" t="str">
        <f>IF(本体!L79&lt;&gt; "", "C-14", "")</f>
        <v/>
      </c>
      <c r="E80" s="8" t="str">
        <f>IF(本体!M79&lt;&gt; "", "N-13", "")</f>
        <v/>
      </c>
      <c r="F80" s="8" t="str">
        <f>IF(本体!N79&lt;&gt; "", "F-18", "")</f>
        <v/>
      </c>
      <c r="G80" s="8" t="str">
        <f>IF(本体!O79&lt;&gt; "", "Na-22", "")</f>
        <v/>
      </c>
      <c r="H80" s="8" t="str">
        <f>IF(本体!P79&lt;&gt; "", "P-32", "")</f>
        <v/>
      </c>
      <c r="I80" s="8" t="str">
        <f>IF(本体!Q79&lt;&gt; "", "P-33", "")</f>
        <v/>
      </c>
      <c r="J80" s="8" t="str">
        <f>IF(本体!R79&lt;&gt; "", "S-35", "")</f>
        <v/>
      </c>
      <c r="K80" s="8" t="str">
        <f>IF(本体!S79&lt;&gt; "", "Cl-36", "")</f>
        <v/>
      </c>
      <c r="L80" s="8" t="str">
        <f>IF(本体!T79&lt;&gt; "", "Ca-45", "")</f>
        <v/>
      </c>
      <c r="M80" s="8" t="str">
        <f>IF(本体!U79&lt;&gt; "", "Cr-51", "")</f>
        <v/>
      </c>
      <c r="N80" s="8" t="str">
        <f>IF(本体!V79&lt;&gt; "", "Fe-59", "")</f>
        <v/>
      </c>
      <c r="O80" s="8" t="str">
        <f>IF(本体!W79&lt;&gt; "", "Co-57", "")</f>
        <v/>
      </c>
      <c r="P80" s="8" t="str">
        <f>IF(本体!X79&lt;&gt; "", "Co-60", "")</f>
        <v/>
      </c>
      <c r="Q80" s="8" t="str">
        <f>IF(本体!Y79&lt;&gt; "", "Cu-64", "")</f>
        <v/>
      </c>
      <c r="R80" s="8" t="str">
        <f>IF(本体!Z79&lt;&gt; "", "Zn-65", "")</f>
        <v/>
      </c>
      <c r="S80" s="8" t="str">
        <f>IF(本体!AA79&lt;&gt; "", "Ga-67", "")</f>
        <v/>
      </c>
      <c r="T80" s="8" t="str">
        <f>IF(本体!AB79&lt;&gt; "", "Ga-68", "")</f>
        <v/>
      </c>
      <c r="U80" s="8" t="str">
        <f>IF(本体!AC79&lt;&gt; "", "Ge-68", "")</f>
        <v/>
      </c>
      <c r="V80" s="8" t="str">
        <f>IF(本体!AD79&lt;&gt; "", "Y-88", "")</f>
        <v/>
      </c>
      <c r="W80" s="8" t="str">
        <f>IF(本体!AE79&lt;&gt; "", "Zr-89", "")</f>
        <v/>
      </c>
      <c r="X80" s="8" t="str">
        <f>IF(本体!AF79&lt;&gt; "", "Y-90", "")</f>
        <v/>
      </c>
      <c r="Y80" s="8" t="str">
        <f>IF(本体!AG79&lt;&gt; "", "Tc-99m", "")</f>
        <v/>
      </c>
      <c r="Z80" s="8" t="str">
        <f>IF(本体!AH79&lt;&gt; "", "In-111", "")</f>
        <v/>
      </c>
      <c r="AA80" s="8" t="str">
        <f>IF(本体!AI79&lt;&gt; "", "I-123", "")</f>
        <v/>
      </c>
      <c r="AB80" s="8" t="str">
        <f>IF(本体!AJ79&lt;&gt; "", "I-124", "")</f>
        <v/>
      </c>
      <c r="AC80" s="8" t="str">
        <f>IF(本体!AK79&lt;&gt; "", "I-125", "")</f>
        <v/>
      </c>
      <c r="AD80" s="8" t="str">
        <f>IF(本体!AL79&lt;&gt; "", "I-131", "")</f>
        <v/>
      </c>
      <c r="AE80" s="8" t="str">
        <f>IF(本体!AM79&lt;&gt; "", "Ba-135m", "")</f>
        <v/>
      </c>
      <c r="AF80" s="8" t="str">
        <f>IF(本体!AN79&lt;&gt; "", "Cs-137", "")</f>
        <v/>
      </c>
      <c r="AG80" s="8" t="str">
        <f>IF(本体!AO79&lt;&gt; "", "Lu-177", "")</f>
        <v/>
      </c>
      <c r="AH80" s="8" t="str">
        <f>IF(本体!AP79&lt;&gt; "", "Re-188", "")</f>
        <v/>
      </c>
      <c r="AI80" s="8" t="str">
        <f>IF(本体!AQ79&lt;&gt; "", "Ir-192", "")</f>
        <v/>
      </c>
      <c r="AJ80" s="8" t="str">
        <f>IF(本体!AR79&lt;&gt; "", "Tl-201", "")</f>
        <v/>
      </c>
      <c r="AK80" s="8" t="str">
        <f>IF(本体!AS79&lt;&gt; "", "Pb-210", "")</f>
        <v/>
      </c>
      <c r="AL80" s="8" t="str">
        <f>IF(本体!AT79&lt;&gt; "", "At-211", "")</f>
        <v/>
      </c>
      <c r="AM80" s="8" t="str">
        <f>IF(本体!AU79&lt;&gt; "", "Pb-212", "")</f>
        <v/>
      </c>
      <c r="AN80" s="8" t="str">
        <f>IF(本体!AV79&lt;&gt; "", "Ra-223", "")</f>
        <v/>
      </c>
      <c r="AO80" s="8" t="str">
        <f>IF(本体!AW79&lt;&gt; "", "Ra-224", "")</f>
        <v/>
      </c>
      <c r="AP80" s="8" t="str">
        <f>IF(本体!AX79&lt;&gt; "", "Ac-225", "")</f>
        <v/>
      </c>
      <c r="AQ80" s="8" t="str">
        <f t="shared" si="1"/>
        <v/>
      </c>
    </row>
    <row r="81" spans="1:43">
      <c r="A81" s="8">
        <f>本体!C80</f>
        <v>0</v>
      </c>
      <c r="B81" s="8" t="str">
        <f>IF(本体!J80&lt;&gt; "", "H-3", "")</f>
        <v/>
      </c>
      <c r="C81" s="8" t="str">
        <f>IF(本体!K80&lt;&gt; "", "C-11", "")</f>
        <v/>
      </c>
      <c r="D81" s="8" t="str">
        <f>IF(本体!L80&lt;&gt; "", "C-14", "")</f>
        <v/>
      </c>
      <c r="E81" s="8" t="str">
        <f>IF(本体!M80&lt;&gt; "", "N-13", "")</f>
        <v/>
      </c>
      <c r="F81" s="8" t="str">
        <f>IF(本体!N80&lt;&gt; "", "F-18", "")</f>
        <v/>
      </c>
      <c r="G81" s="8" t="str">
        <f>IF(本体!O80&lt;&gt; "", "Na-22", "")</f>
        <v/>
      </c>
      <c r="H81" s="8" t="str">
        <f>IF(本体!P80&lt;&gt; "", "P-32", "")</f>
        <v/>
      </c>
      <c r="I81" s="8" t="str">
        <f>IF(本体!Q80&lt;&gt; "", "P-33", "")</f>
        <v/>
      </c>
      <c r="J81" s="8" t="str">
        <f>IF(本体!R80&lt;&gt; "", "S-35", "")</f>
        <v/>
      </c>
      <c r="K81" s="8" t="str">
        <f>IF(本体!S80&lt;&gt; "", "Cl-36", "")</f>
        <v/>
      </c>
      <c r="L81" s="8" t="str">
        <f>IF(本体!T80&lt;&gt; "", "Ca-45", "")</f>
        <v/>
      </c>
      <c r="M81" s="8" t="str">
        <f>IF(本体!U80&lt;&gt; "", "Cr-51", "")</f>
        <v/>
      </c>
      <c r="N81" s="8" t="str">
        <f>IF(本体!V80&lt;&gt; "", "Fe-59", "")</f>
        <v/>
      </c>
      <c r="O81" s="8" t="str">
        <f>IF(本体!W80&lt;&gt; "", "Co-57", "")</f>
        <v/>
      </c>
      <c r="P81" s="8" t="str">
        <f>IF(本体!X80&lt;&gt; "", "Co-60", "")</f>
        <v/>
      </c>
      <c r="Q81" s="8" t="str">
        <f>IF(本体!Y80&lt;&gt; "", "Cu-64", "")</f>
        <v/>
      </c>
      <c r="R81" s="8" t="str">
        <f>IF(本体!Z80&lt;&gt; "", "Zn-65", "")</f>
        <v/>
      </c>
      <c r="S81" s="8" t="str">
        <f>IF(本体!AA80&lt;&gt; "", "Ga-67", "")</f>
        <v/>
      </c>
      <c r="T81" s="8" t="str">
        <f>IF(本体!AB80&lt;&gt; "", "Ga-68", "")</f>
        <v/>
      </c>
      <c r="U81" s="8" t="str">
        <f>IF(本体!AC80&lt;&gt; "", "Ge-68", "")</f>
        <v/>
      </c>
      <c r="V81" s="8" t="str">
        <f>IF(本体!AD80&lt;&gt; "", "Y-88", "")</f>
        <v/>
      </c>
      <c r="W81" s="8" t="str">
        <f>IF(本体!AE80&lt;&gt; "", "Zr-89", "")</f>
        <v/>
      </c>
      <c r="X81" s="8" t="str">
        <f>IF(本体!AF80&lt;&gt; "", "Y-90", "")</f>
        <v/>
      </c>
      <c r="Y81" s="8" t="str">
        <f>IF(本体!AG80&lt;&gt; "", "Tc-99m", "")</f>
        <v/>
      </c>
      <c r="Z81" s="8" t="str">
        <f>IF(本体!AH80&lt;&gt; "", "In-111", "")</f>
        <v/>
      </c>
      <c r="AA81" s="8" t="str">
        <f>IF(本体!AI80&lt;&gt; "", "I-123", "")</f>
        <v/>
      </c>
      <c r="AB81" s="8" t="str">
        <f>IF(本体!AJ80&lt;&gt; "", "I-124", "")</f>
        <v/>
      </c>
      <c r="AC81" s="8" t="str">
        <f>IF(本体!AK80&lt;&gt; "", "I-125", "")</f>
        <v/>
      </c>
      <c r="AD81" s="8" t="str">
        <f>IF(本体!AL80&lt;&gt; "", "I-131", "")</f>
        <v/>
      </c>
      <c r="AE81" s="8" t="str">
        <f>IF(本体!AM80&lt;&gt; "", "Ba-135m", "")</f>
        <v/>
      </c>
      <c r="AF81" s="8" t="str">
        <f>IF(本体!AN80&lt;&gt; "", "Cs-137", "")</f>
        <v/>
      </c>
      <c r="AG81" s="8" t="str">
        <f>IF(本体!AO80&lt;&gt; "", "Lu-177", "")</f>
        <v/>
      </c>
      <c r="AH81" s="8" t="str">
        <f>IF(本体!AP80&lt;&gt; "", "Re-188", "")</f>
        <v/>
      </c>
      <c r="AI81" s="8" t="str">
        <f>IF(本体!AQ80&lt;&gt; "", "Ir-192", "")</f>
        <v/>
      </c>
      <c r="AJ81" s="8" t="str">
        <f>IF(本体!AR80&lt;&gt; "", "Tl-201", "")</f>
        <v/>
      </c>
      <c r="AK81" s="8" t="str">
        <f>IF(本体!AS80&lt;&gt; "", "Pb-210", "")</f>
        <v/>
      </c>
      <c r="AL81" s="8" t="str">
        <f>IF(本体!AT80&lt;&gt; "", "At-211", "")</f>
        <v/>
      </c>
      <c r="AM81" s="8" t="str">
        <f>IF(本体!AU80&lt;&gt; "", "Pb-212", "")</f>
        <v/>
      </c>
      <c r="AN81" s="8" t="str">
        <f>IF(本体!AV80&lt;&gt; "", "Ra-223", "")</f>
        <v/>
      </c>
      <c r="AO81" s="8" t="str">
        <f>IF(本体!AW80&lt;&gt; "", "Ra-224", "")</f>
        <v/>
      </c>
      <c r="AP81" s="8" t="str">
        <f>IF(本体!AX80&lt;&gt; "", "Ac-225", "")</f>
        <v/>
      </c>
      <c r="AQ81" s="8" t="str">
        <f t="shared" si="1"/>
        <v/>
      </c>
    </row>
    <row r="82" spans="1:43">
      <c r="A82" s="8">
        <f>本体!C81</f>
        <v>0</v>
      </c>
      <c r="B82" s="8" t="str">
        <f>IF(本体!J81&lt;&gt; "", "H-3", "")</f>
        <v/>
      </c>
      <c r="C82" s="8" t="str">
        <f>IF(本体!K81&lt;&gt; "", "C-11", "")</f>
        <v/>
      </c>
      <c r="D82" s="8" t="str">
        <f>IF(本体!L81&lt;&gt; "", "C-14", "")</f>
        <v/>
      </c>
      <c r="E82" s="8" t="str">
        <f>IF(本体!M81&lt;&gt; "", "N-13", "")</f>
        <v/>
      </c>
      <c r="F82" s="8" t="str">
        <f>IF(本体!N81&lt;&gt; "", "F-18", "")</f>
        <v/>
      </c>
      <c r="G82" s="8" t="str">
        <f>IF(本体!O81&lt;&gt; "", "Na-22", "")</f>
        <v/>
      </c>
      <c r="H82" s="8" t="str">
        <f>IF(本体!P81&lt;&gt; "", "P-32", "")</f>
        <v/>
      </c>
      <c r="I82" s="8" t="str">
        <f>IF(本体!Q81&lt;&gt; "", "P-33", "")</f>
        <v/>
      </c>
      <c r="J82" s="8" t="str">
        <f>IF(本体!R81&lt;&gt; "", "S-35", "")</f>
        <v/>
      </c>
      <c r="K82" s="8" t="str">
        <f>IF(本体!S81&lt;&gt; "", "Cl-36", "")</f>
        <v/>
      </c>
      <c r="L82" s="8" t="str">
        <f>IF(本体!T81&lt;&gt; "", "Ca-45", "")</f>
        <v/>
      </c>
      <c r="M82" s="8" t="str">
        <f>IF(本体!U81&lt;&gt; "", "Cr-51", "")</f>
        <v/>
      </c>
      <c r="N82" s="8" t="str">
        <f>IF(本体!V81&lt;&gt; "", "Fe-59", "")</f>
        <v/>
      </c>
      <c r="O82" s="8" t="str">
        <f>IF(本体!W81&lt;&gt; "", "Co-57", "")</f>
        <v/>
      </c>
      <c r="P82" s="8" t="str">
        <f>IF(本体!X81&lt;&gt; "", "Co-60", "")</f>
        <v/>
      </c>
      <c r="Q82" s="8" t="str">
        <f>IF(本体!Y81&lt;&gt; "", "Cu-64", "")</f>
        <v/>
      </c>
      <c r="R82" s="8" t="str">
        <f>IF(本体!Z81&lt;&gt; "", "Zn-65", "")</f>
        <v/>
      </c>
      <c r="S82" s="8" t="str">
        <f>IF(本体!AA81&lt;&gt; "", "Ga-67", "")</f>
        <v/>
      </c>
      <c r="T82" s="8" t="str">
        <f>IF(本体!AB81&lt;&gt; "", "Ga-68", "")</f>
        <v/>
      </c>
      <c r="U82" s="8" t="str">
        <f>IF(本体!AC81&lt;&gt; "", "Ge-68", "")</f>
        <v/>
      </c>
      <c r="V82" s="8" t="str">
        <f>IF(本体!AD81&lt;&gt; "", "Y-88", "")</f>
        <v/>
      </c>
      <c r="W82" s="8" t="str">
        <f>IF(本体!AE81&lt;&gt; "", "Zr-89", "")</f>
        <v/>
      </c>
      <c r="X82" s="8" t="str">
        <f>IF(本体!AF81&lt;&gt; "", "Y-90", "")</f>
        <v/>
      </c>
      <c r="Y82" s="8" t="str">
        <f>IF(本体!AG81&lt;&gt; "", "Tc-99m", "")</f>
        <v/>
      </c>
      <c r="Z82" s="8" t="str">
        <f>IF(本体!AH81&lt;&gt; "", "In-111", "")</f>
        <v/>
      </c>
      <c r="AA82" s="8" t="str">
        <f>IF(本体!AI81&lt;&gt; "", "I-123", "")</f>
        <v/>
      </c>
      <c r="AB82" s="8" t="str">
        <f>IF(本体!AJ81&lt;&gt; "", "I-124", "")</f>
        <v/>
      </c>
      <c r="AC82" s="8" t="str">
        <f>IF(本体!AK81&lt;&gt; "", "I-125", "")</f>
        <v/>
      </c>
      <c r="AD82" s="8" t="str">
        <f>IF(本体!AL81&lt;&gt; "", "I-131", "")</f>
        <v/>
      </c>
      <c r="AE82" s="8" t="str">
        <f>IF(本体!AM81&lt;&gt; "", "Ba-135m", "")</f>
        <v/>
      </c>
      <c r="AF82" s="8" t="str">
        <f>IF(本体!AN81&lt;&gt; "", "Cs-137", "")</f>
        <v/>
      </c>
      <c r="AG82" s="8" t="str">
        <f>IF(本体!AO81&lt;&gt; "", "Lu-177", "")</f>
        <v/>
      </c>
      <c r="AH82" s="8" t="str">
        <f>IF(本体!AP81&lt;&gt; "", "Re-188", "")</f>
        <v/>
      </c>
      <c r="AI82" s="8" t="str">
        <f>IF(本体!AQ81&lt;&gt; "", "Ir-192", "")</f>
        <v/>
      </c>
      <c r="AJ82" s="8" t="str">
        <f>IF(本体!AR81&lt;&gt; "", "Tl-201", "")</f>
        <v/>
      </c>
      <c r="AK82" s="8" t="str">
        <f>IF(本体!AS81&lt;&gt; "", "Pb-210", "")</f>
        <v/>
      </c>
      <c r="AL82" s="8" t="str">
        <f>IF(本体!AT81&lt;&gt; "", "At-211", "")</f>
        <v/>
      </c>
      <c r="AM82" s="8" t="str">
        <f>IF(本体!AU81&lt;&gt; "", "Pb-212", "")</f>
        <v/>
      </c>
      <c r="AN82" s="8" t="str">
        <f>IF(本体!AV81&lt;&gt; "", "Ra-223", "")</f>
        <v/>
      </c>
      <c r="AO82" s="8" t="str">
        <f>IF(本体!AW81&lt;&gt; "", "Ra-224", "")</f>
        <v/>
      </c>
      <c r="AP82" s="8" t="str">
        <f>IF(本体!AX81&lt;&gt; "", "Ac-225", "")</f>
        <v/>
      </c>
      <c r="AQ82" s="8" t="str">
        <f t="shared" si="1"/>
        <v/>
      </c>
    </row>
    <row r="83" spans="1:43">
      <c r="A83" s="8">
        <f>本体!C82</f>
        <v>0</v>
      </c>
      <c r="B83" s="8" t="str">
        <f>IF(本体!J82&lt;&gt; "", "H-3", "")</f>
        <v/>
      </c>
      <c r="C83" s="8" t="str">
        <f>IF(本体!K82&lt;&gt; "", "C-11", "")</f>
        <v/>
      </c>
      <c r="D83" s="8" t="str">
        <f>IF(本体!L82&lt;&gt; "", "C-14", "")</f>
        <v/>
      </c>
      <c r="E83" s="8" t="str">
        <f>IF(本体!M82&lt;&gt; "", "N-13", "")</f>
        <v/>
      </c>
      <c r="F83" s="8" t="str">
        <f>IF(本体!N82&lt;&gt; "", "F-18", "")</f>
        <v/>
      </c>
      <c r="G83" s="8" t="str">
        <f>IF(本体!O82&lt;&gt; "", "Na-22", "")</f>
        <v/>
      </c>
      <c r="H83" s="8" t="str">
        <f>IF(本体!P82&lt;&gt; "", "P-32", "")</f>
        <v/>
      </c>
      <c r="I83" s="8" t="str">
        <f>IF(本体!Q82&lt;&gt; "", "P-33", "")</f>
        <v/>
      </c>
      <c r="J83" s="8" t="str">
        <f>IF(本体!R82&lt;&gt; "", "S-35", "")</f>
        <v/>
      </c>
      <c r="K83" s="8" t="str">
        <f>IF(本体!S82&lt;&gt; "", "Cl-36", "")</f>
        <v/>
      </c>
      <c r="L83" s="8" t="str">
        <f>IF(本体!T82&lt;&gt; "", "Ca-45", "")</f>
        <v/>
      </c>
      <c r="M83" s="8" t="str">
        <f>IF(本体!U82&lt;&gt; "", "Cr-51", "")</f>
        <v/>
      </c>
      <c r="N83" s="8" t="str">
        <f>IF(本体!V82&lt;&gt; "", "Fe-59", "")</f>
        <v/>
      </c>
      <c r="O83" s="8" t="str">
        <f>IF(本体!W82&lt;&gt; "", "Co-57", "")</f>
        <v/>
      </c>
      <c r="P83" s="8" t="str">
        <f>IF(本体!X82&lt;&gt; "", "Co-60", "")</f>
        <v/>
      </c>
      <c r="Q83" s="8" t="str">
        <f>IF(本体!Y82&lt;&gt; "", "Cu-64", "")</f>
        <v/>
      </c>
      <c r="R83" s="8" t="str">
        <f>IF(本体!Z82&lt;&gt; "", "Zn-65", "")</f>
        <v/>
      </c>
      <c r="S83" s="8" t="str">
        <f>IF(本体!AA82&lt;&gt; "", "Ga-67", "")</f>
        <v/>
      </c>
      <c r="T83" s="8" t="str">
        <f>IF(本体!AB82&lt;&gt; "", "Ga-68", "")</f>
        <v/>
      </c>
      <c r="U83" s="8" t="str">
        <f>IF(本体!AC82&lt;&gt; "", "Ge-68", "")</f>
        <v/>
      </c>
      <c r="V83" s="8" t="str">
        <f>IF(本体!AD82&lt;&gt; "", "Y-88", "")</f>
        <v/>
      </c>
      <c r="W83" s="8" t="str">
        <f>IF(本体!AE82&lt;&gt; "", "Zr-89", "")</f>
        <v/>
      </c>
      <c r="X83" s="8" t="str">
        <f>IF(本体!AF82&lt;&gt; "", "Y-90", "")</f>
        <v/>
      </c>
      <c r="Y83" s="8" t="str">
        <f>IF(本体!AG82&lt;&gt; "", "Tc-99m", "")</f>
        <v/>
      </c>
      <c r="Z83" s="8" t="str">
        <f>IF(本体!AH82&lt;&gt; "", "In-111", "")</f>
        <v/>
      </c>
      <c r="AA83" s="8" t="str">
        <f>IF(本体!AI82&lt;&gt; "", "I-123", "")</f>
        <v/>
      </c>
      <c r="AB83" s="8" t="str">
        <f>IF(本体!AJ82&lt;&gt; "", "I-124", "")</f>
        <v/>
      </c>
      <c r="AC83" s="8" t="str">
        <f>IF(本体!AK82&lt;&gt; "", "I-125", "")</f>
        <v/>
      </c>
      <c r="AD83" s="8" t="str">
        <f>IF(本体!AL82&lt;&gt; "", "I-131", "")</f>
        <v/>
      </c>
      <c r="AE83" s="8" t="str">
        <f>IF(本体!AM82&lt;&gt; "", "Ba-135m", "")</f>
        <v/>
      </c>
      <c r="AF83" s="8" t="str">
        <f>IF(本体!AN82&lt;&gt; "", "Cs-137", "")</f>
        <v/>
      </c>
      <c r="AG83" s="8" t="str">
        <f>IF(本体!AO82&lt;&gt; "", "Lu-177", "")</f>
        <v/>
      </c>
      <c r="AH83" s="8" t="str">
        <f>IF(本体!AP82&lt;&gt; "", "Re-188", "")</f>
        <v/>
      </c>
      <c r="AI83" s="8" t="str">
        <f>IF(本体!AQ82&lt;&gt; "", "Ir-192", "")</f>
        <v/>
      </c>
      <c r="AJ83" s="8" t="str">
        <f>IF(本体!AR82&lt;&gt; "", "Tl-201", "")</f>
        <v/>
      </c>
      <c r="AK83" s="8" t="str">
        <f>IF(本体!AS82&lt;&gt; "", "Pb-210", "")</f>
        <v/>
      </c>
      <c r="AL83" s="8" t="str">
        <f>IF(本体!AT82&lt;&gt; "", "At-211", "")</f>
        <v/>
      </c>
      <c r="AM83" s="8" t="str">
        <f>IF(本体!AU82&lt;&gt; "", "Pb-212", "")</f>
        <v/>
      </c>
      <c r="AN83" s="8" t="str">
        <f>IF(本体!AV82&lt;&gt; "", "Ra-223", "")</f>
        <v/>
      </c>
      <c r="AO83" s="8" t="str">
        <f>IF(本体!AW82&lt;&gt; "", "Ra-224", "")</f>
        <v/>
      </c>
      <c r="AP83" s="8" t="str">
        <f>IF(本体!AX82&lt;&gt; "", "Ac-225", "")</f>
        <v/>
      </c>
      <c r="AQ83" s="8" t="str">
        <f t="shared" si="1"/>
        <v/>
      </c>
    </row>
    <row r="84" spans="1:43">
      <c r="A84" s="8">
        <f>本体!C83</f>
        <v>0</v>
      </c>
      <c r="B84" s="8" t="str">
        <f>IF(本体!J83&lt;&gt; "", "H-3", "")</f>
        <v/>
      </c>
      <c r="C84" s="8" t="str">
        <f>IF(本体!K83&lt;&gt; "", "C-11", "")</f>
        <v/>
      </c>
      <c r="D84" s="8" t="str">
        <f>IF(本体!L83&lt;&gt; "", "C-14", "")</f>
        <v/>
      </c>
      <c r="E84" s="8" t="str">
        <f>IF(本体!M83&lt;&gt; "", "N-13", "")</f>
        <v/>
      </c>
      <c r="F84" s="8" t="str">
        <f>IF(本体!N83&lt;&gt; "", "F-18", "")</f>
        <v/>
      </c>
      <c r="G84" s="8" t="str">
        <f>IF(本体!O83&lt;&gt; "", "Na-22", "")</f>
        <v/>
      </c>
      <c r="H84" s="8" t="str">
        <f>IF(本体!P83&lt;&gt; "", "P-32", "")</f>
        <v/>
      </c>
      <c r="I84" s="8" t="str">
        <f>IF(本体!Q83&lt;&gt; "", "P-33", "")</f>
        <v/>
      </c>
      <c r="J84" s="8" t="str">
        <f>IF(本体!R83&lt;&gt; "", "S-35", "")</f>
        <v/>
      </c>
      <c r="K84" s="8" t="str">
        <f>IF(本体!S83&lt;&gt; "", "Cl-36", "")</f>
        <v/>
      </c>
      <c r="L84" s="8" t="str">
        <f>IF(本体!T83&lt;&gt; "", "Ca-45", "")</f>
        <v/>
      </c>
      <c r="M84" s="8" t="str">
        <f>IF(本体!U83&lt;&gt; "", "Cr-51", "")</f>
        <v/>
      </c>
      <c r="N84" s="8" t="str">
        <f>IF(本体!V83&lt;&gt; "", "Fe-59", "")</f>
        <v/>
      </c>
      <c r="O84" s="8" t="str">
        <f>IF(本体!W83&lt;&gt; "", "Co-57", "")</f>
        <v/>
      </c>
      <c r="P84" s="8" t="str">
        <f>IF(本体!X83&lt;&gt; "", "Co-60", "")</f>
        <v/>
      </c>
      <c r="Q84" s="8" t="str">
        <f>IF(本体!Y83&lt;&gt; "", "Cu-64", "")</f>
        <v/>
      </c>
      <c r="R84" s="8" t="str">
        <f>IF(本体!Z83&lt;&gt; "", "Zn-65", "")</f>
        <v/>
      </c>
      <c r="S84" s="8" t="str">
        <f>IF(本体!AA83&lt;&gt; "", "Ga-67", "")</f>
        <v/>
      </c>
      <c r="T84" s="8" t="str">
        <f>IF(本体!AB83&lt;&gt; "", "Ga-68", "")</f>
        <v/>
      </c>
      <c r="U84" s="8" t="str">
        <f>IF(本体!AC83&lt;&gt; "", "Ge-68", "")</f>
        <v/>
      </c>
      <c r="V84" s="8" t="str">
        <f>IF(本体!AD83&lt;&gt; "", "Y-88", "")</f>
        <v/>
      </c>
      <c r="W84" s="8" t="str">
        <f>IF(本体!AE83&lt;&gt; "", "Zr-89", "")</f>
        <v/>
      </c>
      <c r="X84" s="8" t="str">
        <f>IF(本体!AF83&lt;&gt; "", "Y-90", "")</f>
        <v/>
      </c>
      <c r="Y84" s="8" t="str">
        <f>IF(本体!AG83&lt;&gt; "", "Tc-99m", "")</f>
        <v/>
      </c>
      <c r="Z84" s="8" t="str">
        <f>IF(本体!AH83&lt;&gt; "", "In-111", "")</f>
        <v/>
      </c>
      <c r="AA84" s="8" t="str">
        <f>IF(本体!AI83&lt;&gt; "", "I-123", "")</f>
        <v/>
      </c>
      <c r="AB84" s="8" t="str">
        <f>IF(本体!AJ83&lt;&gt; "", "I-124", "")</f>
        <v/>
      </c>
      <c r="AC84" s="8" t="str">
        <f>IF(本体!AK83&lt;&gt; "", "I-125", "")</f>
        <v/>
      </c>
      <c r="AD84" s="8" t="str">
        <f>IF(本体!AL83&lt;&gt; "", "I-131", "")</f>
        <v/>
      </c>
      <c r="AE84" s="8" t="str">
        <f>IF(本体!AM83&lt;&gt; "", "Ba-135m", "")</f>
        <v/>
      </c>
      <c r="AF84" s="8" t="str">
        <f>IF(本体!AN83&lt;&gt; "", "Cs-137", "")</f>
        <v/>
      </c>
      <c r="AG84" s="8" t="str">
        <f>IF(本体!AO83&lt;&gt; "", "Lu-177", "")</f>
        <v/>
      </c>
      <c r="AH84" s="8" t="str">
        <f>IF(本体!AP83&lt;&gt; "", "Re-188", "")</f>
        <v/>
      </c>
      <c r="AI84" s="8" t="str">
        <f>IF(本体!AQ83&lt;&gt; "", "Ir-192", "")</f>
        <v/>
      </c>
      <c r="AJ84" s="8" t="str">
        <f>IF(本体!AR83&lt;&gt; "", "Tl-201", "")</f>
        <v/>
      </c>
      <c r="AK84" s="8" t="str">
        <f>IF(本体!AS83&lt;&gt; "", "Pb-210", "")</f>
        <v/>
      </c>
      <c r="AL84" s="8" t="str">
        <f>IF(本体!AT83&lt;&gt; "", "At-211", "")</f>
        <v/>
      </c>
      <c r="AM84" s="8" t="str">
        <f>IF(本体!AU83&lt;&gt; "", "Pb-212", "")</f>
        <v/>
      </c>
      <c r="AN84" s="8" t="str">
        <f>IF(本体!AV83&lt;&gt; "", "Ra-223", "")</f>
        <v/>
      </c>
      <c r="AO84" s="8" t="str">
        <f>IF(本体!AW83&lt;&gt; "", "Ra-224", "")</f>
        <v/>
      </c>
      <c r="AP84" s="8" t="str">
        <f>IF(本体!AX83&lt;&gt; "", "Ac-225", "")</f>
        <v/>
      </c>
      <c r="AQ84" s="8" t="str">
        <f t="shared" si="1"/>
        <v/>
      </c>
    </row>
    <row r="85" spans="1:43">
      <c r="A85" s="8">
        <f>本体!C84</f>
        <v>0</v>
      </c>
      <c r="B85" s="8" t="str">
        <f>IF(本体!J84&lt;&gt; "", "H-3", "")</f>
        <v/>
      </c>
      <c r="C85" s="8" t="str">
        <f>IF(本体!K84&lt;&gt; "", "C-11", "")</f>
        <v/>
      </c>
      <c r="D85" s="8" t="str">
        <f>IF(本体!L84&lt;&gt; "", "C-14", "")</f>
        <v/>
      </c>
      <c r="E85" s="8" t="str">
        <f>IF(本体!M84&lt;&gt; "", "N-13", "")</f>
        <v/>
      </c>
      <c r="F85" s="8" t="str">
        <f>IF(本体!N84&lt;&gt; "", "F-18", "")</f>
        <v/>
      </c>
      <c r="G85" s="8" t="str">
        <f>IF(本体!O84&lt;&gt; "", "Na-22", "")</f>
        <v/>
      </c>
      <c r="H85" s="8" t="str">
        <f>IF(本体!P84&lt;&gt; "", "P-32", "")</f>
        <v/>
      </c>
      <c r="I85" s="8" t="str">
        <f>IF(本体!Q84&lt;&gt; "", "P-33", "")</f>
        <v/>
      </c>
      <c r="J85" s="8" t="str">
        <f>IF(本体!R84&lt;&gt; "", "S-35", "")</f>
        <v/>
      </c>
      <c r="K85" s="8" t="str">
        <f>IF(本体!S84&lt;&gt; "", "Cl-36", "")</f>
        <v/>
      </c>
      <c r="L85" s="8" t="str">
        <f>IF(本体!T84&lt;&gt; "", "Ca-45", "")</f>
        <v/>
      </c>
      <c r="M85" s="8" t="str">
        <f>IF(本体!U84&lt;&gt; "", "Cr-51", "")</f>
        <v/>
      </c>
      <c r="N85" s="8" t="str">
        <f>IF(本体!V84&lt;&gt; "", "Fe-59", "")</f>
        <v/>
      </c>
      <c r="O85" s="8" t="str">
        <f>IF(本体!W84&lt;&gt; "", "Co-57", "")</f>
        <v/>
      </c>
      <c r="P85" s="8" t="str">
        <f>IF(本体!X84&lt;&gt; "", "Co-60", "")</f>
        <v/>
      </c>
      <c r="Q85" s="8" t="str">
        <f>IF(本体!Y84&lt;&gt; "", "Cu-64", "")</f>
        <v/>
      </c>
      <c r="R85" s="8" t="str">
        <f>IF(本体!Z84&lt;&gt; "", "Zn-65", "")</f>
        <v/>
      </c>
      <c r="S85" s="8" t="str">
        <f>IF(本体!AA84&lt;&gt; "", "Ga-67", "")</f>
        <v/>
      </c>
      <c r="T85" s="8" t="str">
        <f>IF(本体!AB84&lt;&gt; "", "Ga-68", "")</f>
        <v/>
      </c>
      <c r="U85" s="8" t="str">
        <f>IF(本体!AC84&lt;&gt; "", "Ge-68", "")</f>
        <v/>
      </c>
      <c r="V85" s="8" t="str">
        <f>IF(本体!AD84&lt;&gt; "", "Y-88", "")</f>
        <v/>
      </c>
      <c r="W85" s="8" t="str">
        <f>IF(本体!AE84&lt;&gt; "", "Zr-89", "")</f>
        <v/>
      </c>
      <c r="X85" s="8" t="str">
        <f>IF(本体!AF84&lt;&gt; "", "Y-90", "")</f>
        <v/>
      </c>
      <c r="Y85" s="8" t="str">
        <f>IF(本体!AG84&lt;&gt; "", "Tc-99m", "")</f>
        <v/>
      </c>
      <c r="Z85" s="8" t="str">
        <f>IF(本体!AH84&lt;&gt; "", "In-111", "")</f>
        <v/>
      </c>
      <c r="AA85" s="8" t="str">
        <f>IF(本体!AI84&lt;&gt; "", "I-123", "")</f>
        <v/>
      </c>
      <c r="AB85" s="8" t="str">
        <f>IF(本体!AJ84&lt;&gt; "", "I-124", "")</f>
        <v/>
      </c>
      <c r="AC85" s="8" t="str">
        <f>IF(本体!AK84&lt;&gt; "", "I-125", "")</f>
        <v/>
      </c>
      <c r="AD85" s="8" t="str">
        <f>IF(本体!AL84&lt;&gt; "", "I-131", "")</f>
        <v/>
      </c>
      <c r="AE85" s="8" t="str">
        <f>IF(本体!AM84&lt;&gt; "", "Ba-135m", "")</f>
        <v/>
      </c>
      <c r="AF85" s="8" t="str">
        <f>IF(本体!AN84&lt;&gt; "", "Cs-137", "")</f>
        <v/>
      </c>
      <c r="AG85" s="8" t="str">
        <f>IF(本体!AO84&lt;&gt; "", "Lu-177", "")</f>
        <v/>
      </c>
      <c r="AH85" s="8" t="str">
        <f>IF(本体!AP84&lt;&gt; "", "Re-188", "")</f>
        <v/>
      </c>
      <c r="AI85" s="8" t="str">
        <f>IF(本体!AQ84&lt;&gt; "", "Ir-192", "")</f>
        <v/>
      </c>
      <c r="AJ85" s="8" t="str">
        <f>IF(本体!AR84&lt;&gt; "", "Tl-201", "")</f>
        <v/>
      </c>
      <c r="AK85" s="8" t="str">
        <f>IF(本体!AS84&lt;&gt; "", "Pb-210", "")</f>
        <v/>
      </c>
      <c r="AL85" s="8" t="str">
        <f>IF(本体!AT84&lt;&gt; "", "At-211", "")</f>
        <v/>
      </c>
      <c r="AM85" s="8" t="str">
        <f>IF(本体!AU84&lt;&gt; "", "Pb-212", "")</f>
        <v/>
      </c>
      <c r="AN85" s="8" t="str">
        <f>IF(本体!AV84&lt;&gt; "", "Ra-223", "")</f>
        <v/>
      </c>
      <c r="AO85" s="8" t="str">
        <f>IF(本体!AW84&lt;&gt; "", "Ra-224", "")</f>
        <v/>
      </c>
      <c r="AP85" s="8" t="str">
        <f>IF(本体!AX84&lt;&gt; "", "Ac-225", "")</f>
        <v/>
      </c>
      <c r="AQ85" s="8" t="str">
        <f t="shared" si="1"/>
        <v/>
      </c>
    </row>
    <row r="86" spans="1:43">
      <c r="A86" s="8">
        <f>本体!C85</f>
        <v>0</v>
      </c>
      <c r="B86" s="8" t="str">
        <f>IF(本体!J85&lt;&gt; "", "H-3", "")</f>
        <v/>
      </c>
      <c r="C86" s="8" t="str">
        <f>IF(本体!K85&lt;&gt; "", "C-11", "")</f>
        <v/>
      </c>
      <c r="D86" s="8" t="str">
        <f>IF(本体!L85&lt;&gt; "", "C-14", "")</f>
        <v/>
      </c>
      <c r="E86" s="8" t="str">
        <f>IF(本体!M85&lt;&gt; "", "N-13", "")</f>
        <v/>
      </c>
      <c r="F86" s="8" t="str">
        <f>IF(本体!N85&lt;&gt; "", "F-18", "")</f>
        <v/>
      </c>
      <c r="G86" s="8" t="str">
        <f>IF(本体!O85&lt;&gt; "", "Na-22", "")</f>
        <v/>
      </c>
      <c r="H86" s="8" t="str">
        <f>IF(本体!P85&lt;&gt; "", "P-32", "")</f>
        <v/>
      </c>
      <c r="I86" s="8" t="str">
        <f>IF(本体!Q85&lt;&gt; "", "P-33", "")</f>
        <v/>
      </c>
      <c r="J86" s="8" t="str">
        <f>IF(本体!R85&lt;&gt; "", "S-35", "")</f>
        <v/>
      </c>
      <c r="K86" s="8" t="str">
        <f>IF(本体!S85&lt;&gt; "", "Cl-36", "")</f>
        <v/>
      </c>
      <c r="L86" s="8" t="str">
        <f>IF(本体!T85&lt;&gt; "", "Ca-45", "")</f>
        <v/>
      </c>
      <c r="M86" s="8" t="str">
        <f>IF(本体!U85&lt;&gt; "", "Cr-51", "")</f>
        <v/>
      </c>
      <c r="N86" s="8" t="str">
        <f>IF(本体!V85&lt;&gt; "", "Fe-59", "")</f>
        <v/>
      </c>
      <c r="O86" s="8" t="str">
        <f>IF(本体!W85&lt;&gt; "", "Co-57", "")</f>
        <v/>
      </c>
      <c r="P86" s="8" t="str">
        <f>IF(本体!X85&lt;&gt; "", "Co-60", "")</f>
        <v/>
      </c>
      <c r="Q86" s="8" t="str">
        <f>IF(本体!Y85&lt;&gt; "", "Cu-64", "")</f>
        <v/>
      </c>
      <c r="R86" s="8" t="str">
        <f>IF(本体!Z85&lt;&gt; "", "Zn-65", "")</f>
        <v/>
      </c>
      <c r="S86" s="8" t="str">
        <f>IF(本体!AA85&lt;&gt; "", "Ga-67", "")</f>
        <v/>
      </c>
      <c r="T86" s="8" t="str">
        <f>IF(本体!AB85&lt;&gt; "", "Ga-68", "")</f>
        <v/>
      </c>
      <c r="U86" s="8" t="str">
        <f>IF(本体!AC85&lt;&gt; "", "Ge-68", "")</f>
        <v/>
      </c>
      <c r="V86" s="8" t="str">
        <f>IF(本体!AD85&lt;&gt; "", "Y-88", "")</f>
        <v/>
      </c>
      <c r="W86" s="8" t="str">
        <f>IF(本体!AE85&lt;&gt; "", "Zr-89", "")</f>
        <v/>
      </c>
      <c r="X86" s="8" t="str">
        <f>IF(本体!AF85&lt;&gt; "", "Y-90", "")</f>
        <v/>
      </c>
      <c r="Y86" s="8" t="str">
        <f>IF(本体!AG85&lt;&gt; "", "Tc-99m", "")</f>
        <v/>
      </c>
      <c r="Z86" s="8" t="str">
        <f>IF(本体!AH85&lt;&gt; "", "In-111", "")</f>
        <v/>
      </c>
      <c r="AA86" s="8" t="str">
        <f>IF(本体!AI85&lt;&gt; "", "I-123", "")</f>
        <v/>
      </c>
      <c r="AB86" s="8" t="str">
        <f>IF(本体!AJ85&lt;&gt; "", "I-124", "")</f>
        <v/>
      </c>
      <c r="AC86" s="8" t="str">
        <f>IF(本体!AK85&lt;&gt; "", "I-125", "")</f>
        <v/>
      </c>
      <c r="AD86" s="8" t="str">
        <f>IF(本体!AL85&lt;&gt; "", "I-131", "")</f>
        <v/>
      </c>
      <c r="AE86" s="8" t="str">
        <f>IF(本体!AM85&lt;&gt; "", "Ba-135m", "")</f>
        <v/>
      </c>
      <c r="AF86" s="8" t="str">
        <f>IF(本体!AN85&lt;&gt; "", "Cs-137", "")</f>
        <v/>
      </c>
      <c r="AG86" s="8" t="str">
        <f>IF(本体!AO85&lt;&gt; "", "Lu-177", "")</f>
        <v/>
      </c>
      <c r="AH86" s="8" t="str">
        <f>IF(本体!AP85&lt;&gt; "", "Re-188", "")</f>
        <v/>
      </c>
      <c r="AI86" s="8" t="str">
        <f>IF(本体!AQ85&lt;&gt; "", "Ir-192", "")</f>
        <v/>
      </c>
      <c r="AJ86" s="8" t="str">
        <f>IF(本体!AR85&lt;&gt; "", "Tl-201", "")</f>
        <v/>
      </c>
      <c r="AK86" s="8" t="str">
        <f>IF(本体!AS85&lt;&gt; "", "Pb-210", "")</f>
        <v/>
      </c>
      <c r="AL86" s="8" t="str">
        <f>IF(本体!AT85&lt;&gt; "", "At-211", "")</f>
        <v/>
      </c>
      <c r="AM86" s="8" t="str">
        <f>IF(本体!AU85&lt;&gt; "", "Pb-212", "")</f>
        <v/>
      </c>
      <c r="AN86" s="8" t="str">
        <f>IF(本体!AV85&lt;&gt; "", "Ra-223", "")</f>
        <v/>
      </c>
      <c r="AO86" s="8" t="str">
        <f>IF(本体!AW85&lt;&gt; "", "Ra-224", "")</f>
        <v/>
      </c>
      <c r="AP86" s="8" t="str">
        <f>IF(本体!AX85&lt;&gt; "", "Ac-225", "")</f>
        <v/>
      </c>
      <c r="AQ86" s="8" t="str">
        <f t="shared" si="1"/>
        <v/>
      </c>
    </row>
    <row r="87" spans="1:43">
      <c r="A87" s="8">
        <f>本体!C86</f>
        <v>0</v>
      </c>
      <c r="B87" s="8" t="str">
        <f>IF(本体!J86&lt;&gt; "", "H-3", "")</f>
        <v/>
      </c>
      <c r="C87" s="8" t="str">
        <f>IF(本体!K86&lt;&gt; "", "C-11", "")</f>
        <v/>
      </c>
      <c r="D87" s="8" t="str">
        <f>IF(本体!L86&lt;&gt; "", "C-14", "")</f>
        <v/>
      </c>
      <c r="E87" s="8" t="str">
        <f>IF(本体!M86&lt;&gt; "", "N-13", "")</f>
        <v/>
      </c>
      <c r="F87" s="8" t="str">
        <f>IF(本体!N86&lt;&gt; "", "F-18", "")</f>
        <v/>
      </c>
      <c r="G87" s="8" t="str">
        <f>IF(本体!O86&lt;&gt; "", "Na-22", "")</f>
        <v/>
      </c>
      <c r="H87" s="8" t="str">
        <f>IF(本体!P86&lt;&gt; "", "P-32", "")</f>
        <v/>
      </c>
      <c r="I87" s="8" t="str">
        <f>IF(本体!Q86&lt;&gt; "", "P-33", "")</f>
        <v/>
      </c>
      <c r="J87" s="8" t="str">
        <f>IF(本体!R86&lt;&gt; "", "S-35", "")</f>
        <v/>
      </c>
      <c r="K87" s="8" t="str">
        <f>IF(本体!S86&lt;&gt; "", "Cl-36", "")</f>
        <v/>
      </c>
      <c r="L87" s="8" t="str">
        <f>IF(本体!T86&lt;&gt; "", "Ca-45", "")</f>
        <v/>
      </c>
      <c r="M87" s="8" t="str">
        <f>IF(本体!U86&lt;&gt; "", "Cr-51", "")</f>
        <v/>
      </c>
      <c r="N87" s="8" t="str">
        <f>IF(本体!V86&lt;&gt; "", "Fe-59", "")</f>
        <v/>
      </c>
      <c r="O87" s="8" t="str">
        <f>IF(本体!W86&lt;&gt; "", "Co-57", "")</f>
        <v/>
      </c>
      <c r="P87" s="8" t="str">
        <f>IF(本体!X86&lt;&gt; "", "Co-60", "")</f>
        <v/>
      </c>
      <c r="Q87" s="8" t="str">
        <f>IF(本体!Y86&lt;&gt; "", "Cu-64", "")</f>
        <v/>
      </c>
      <c r="R87" s="8" t="str">
        <f>IF(本体!Z86&lt;&gt; "", "Zn-65", "")</f>
        <v/>
      </c>
      <c r="S87" s="8" t="str">
        <f>IF(本体!AA86&lt;&gt; "", "Ga-67", "")</f>
        <v/>
      </c>
      <c r="T87" s="8" t="str">
        <f>IF(本体!AB86&lt;&gt; "", "Ga-68", "")</f>
        <v/>
      </c>
      <c r="U87" s="8" t="str">
        <f>IF(本体!AC86&lt;&gt; "", "Ge-68", "")</f>
        <v/>
      </c>
      <c r="V87" s="8" t="str">
        <f>IF(本体!AD86&lt;&gt; "", "Y-88", "")</f>
        <v/>
      </c>
      <c r="W87" s="8" t="str">
        <f>IF(本体!AE86&lt;&gt; "", "Zr-89", "")</f>
        <v/>
      </c>
      <c r="X87" s="8" t="str">
        <f>IF(本体!AF86&lt;&gt; "", "Y-90", "")</f>
        <v/>
      </c>
      <c r="Y87" s="8" t="str">
        <f>IF(本体!AG86&lt;&gt; "", "Tc-99m", "")</f>
        <v/>
      </c>
      <c r="Z87" s="8" t="str">
        <f>IF(本体!AH86&lt;&gt; "", "In-111", "")</f>
        <v/>
      </c>
      <c r="AA87" s="8" t="str">
        <f>IF(本体!AI86&lt;&gt; "", "I-123", "")</f>
        <v/>
      </c>
      <c r="AB87" s="8" t="str">
        <f>IF(本体!AJ86&lt;&gt; "", "I-124", "")</f>
        <v/>
      </c>
      <c r="AC87" s="8" t="str">
        <f>IF(本体!AK86&lt;&gt; "", "I-125", "")</f>
        <v/>
      </c>
      <c r="AD87" s="8" t="str">
        <f>IF(本体!AL86&lt;&gt; "", "I-131", "")</f>
        <v/>
      </c>
      <c r="AE87" s="8" t="str">
        <f>IF(本体!AM86&lt;&gt; "", "Ba-135m", "")</f>
        <v/>
      </c>
      <c r="AF87" s="8" t="str">
        <f>IF(本体!AN86&lt;&gt; "", "Cs-137", "")</f>
        <v/>
      </c>
      <c r="AG87" s="8" t="str">
        <f>IF(本体!AO86&lt;&gt; "", "Lu-177", "")</f>
        <v/>
      </c>
      <c r="AH87" s="8" t="str">
        <f>IF(本体!AP86&lt;&gt; "", "Re-188", "")</f>
        <v/>
      </c>
      <c r="AI87" s="8" t="str">
        <f>IF(本体!AQ86&lt;&gt; "", "Ir-192", "")</f>
        <v/>
      </c>
      <c r="AJ87" s="8" t="str">
        <f>IF(本体!AR86&lt;&gt; "", "Tl-201", "")</f>
        <v/>
      </c>
      <c r="AK87" s="8" t="str">
        <f>IF(本体!AS86&lt;&gt; "", "Pb-210", "")</f>
        <v/>
      </c>
      <c r="AL87" s="8" t="str">
        <f>IF(本体!AT86&lt;&gt; "", "At-211", "")</f>
        <v/>
      </c>
      <c r="AM87" s="8" t="str">
        <f>IF(本体!AU86&lt;&gt; "", "Pb-212", "")</f>
        <v/>
      </c>
      <c r="AN87" s="8" t="str">
        <f>IF(本体!AV86&lt;&gt; "", "Ra-223", "")</f>
        <v/>
      </c>
      <c r="AO87" s="8" t="str">
        <f>IF(本体!AW86&lt;&gt; "", "Ra-224", "")</f>
        <v/>
      </c>
      <c r="AP87" s="8" t="str">
        <f>IF(本体!AX86&lt;&gt; "", "Ac-225", "")</f>
        <v/>
      </c>
      <c r="AQ87" s="8" t="str">
        <f t="shared" si="1"/>
        <v/>
      </c>
    </row>
    <row r="88" spans="1:43">
      <c r="A88" s="8">
        <f>本体!C87</f>
        <v>0</v>
      </c>
      <c r="B88" s="8" t="str">
        <f>IF(本体!J87&lt;&gt; "", "H-3", "")</f>
        <v/>
      </c>
      <c r="C88" s="8" t="str">
        <f>IF(本体!K87&lt;&gt; "", "C-11", "")</f>
        <v/>
      </c>
      <c r="D88" s="8" t="str">
        <f>IF(本体!L87&lt;&gt; "", "C-14", "")</f>
        <v/>
      </c>
      <c r="E88" s="8" t="str">
        <f>IF(本体!M87&lt;&gt; "", "N-13", "")</f>
        <v/>
      </c>
      <c r="F88" s="8" t="str">
        <f>IF(本体!N87&lt;&gt; "", "F-18", "")</f>
        <v/>
      </c>
      <c r="G88" s="8" t="str">
        <f>IF(本体!O87&lt;&gt; "", "Na-22", "")</f>
        <v/>
      </c>
      <c r="H88" s="8" t="str">
        <f>IF(本体!P87&lt;&gt; "", "P-32", "")</f>
        <v/>
      </c>
      <c r="I88" s="8" t="str">
        <f>IF(本体!Q87&lt;&gt; "", "P-33", "")</f>
        <v/>
      </c>
      <c r="J88" s="8" t="str">
        <f>IF(本体!R87&lt;&gt; "", "S-35", "")</f>
        <v/>
      </c>
      <c r="K88" s="8" t="str">
        <f>IF(本体!S87&lt;&gt; "", "Cl-36", "")</f>
        <v/>
      </c>
      <c r="L88" s="8" t="str">
        <f>IF(本体!T87&lt;&gt; "", "Ca-45", "")</f>
        <v/>
      </c>
      <c r="M88" s="8" t="str">
        <f>IF(本体!U87&lt;&gt; "", "Cr-51", "")</f>
        <v/>
      </c>
      <c r="N88" s="8" t="str">
        <f>IF(本体!V87&lt;&gt; "", "Fe-59", "")</f>
        <v/>
      </c>
      <c r="O88" s="8" t="str">
        <f>IF(本体!W87&lt;&gt; "", "Co-57", "")</f>
        <v/>
      </c>
      <c r="P88" s="8" t="str">
        <f>IF(本体!X87&lt;&gt; "", "Co-60", "")</f>
        <v/>
      </c>
      <c r="Q88" s="8" t="str">
        <f>IF(本体!Y87&lt;&gt; "", "Cu-64", "")</f>
        <v/>
      </c>
      <c r="R88" s="8" t="str">
        <f>IF(本体!Z87&lt;&gt; "", "Zn-65", "")</f>
        <v/>
      </c>
      <c r="S88" s="8" t="str">
        <f>IF(本体!AA87&lt;&gt; "", "Ga-67", "")</f>
        <v/>
      </c>
      <c r="T88" s="8" t="str">
        <f>IF(本体!AB87&lt;&gt; "", "Ga-68", "")</f>
        <v/>
      </c>
      <c r="U88" s="8" t="str">
        <f>IF(本体!AC87&lt;&gt; "", "Ge-68", "")</f>
        <v/>
      </c>
      <c r="V88" s="8" t="str">
        <f>IF(本体!AD87&lt;&gt; "", "Y-88", "")</f>
        <v/>
      </c>
      <c r="W88" s="8" t="str">
        <f>IF(本体!AE87&lt;&gt; "", "Zr-89", "")</f>
        <v/>
      </c>
      <c r="X88" s="8" t="str">
        <f>IF(本体!AF87&lt;&gt; "", "Y-90", "")</f>
        <v/>
      </c>
      <c r="Y88" s="8" t="str">
        <f>IF(本体!AG87&lt;&gt; "", "Tc-99m", "")</f>
        <v/>
      </c>
      <c r="Z88" s="8" t="str">
        <f>IF(本体!AH87&lt;&gt; "", "In-111", "")</f>
        <v/>
      </c>
      <c r="AA88" s="8" t="str">
        <f>IF(本体!AI87&lt;&gt; "", "I-123", "")</f>
        <v/>
      </c>
      <c r="AB88" s="8" t="str">
        <f>IF(本体!AJ87&lt;&gt; "", "I-124", "")</f>
        <v/>
      </c>
      <c r="AC88" s="8" t="str">
        <f>IF(本体!AK87&lt;&gt; "", "I-125", "")</f>
        <v/>
      </c>
      <c r="AD88" s="8" t="str">
        <f>IF(本体!AL87&lt;&gt; "", "I-131", "")</f>
        <v/>
      </c>
      <c r="AE88" s="8" t="str">
        <f>IF(本体!AM87&lt;&gt; "", "Ba-135m", "")</f>
        <v/>
      </c>
      <c r="AF88" s="8" t="str">
        <f>IF(本体!AN87&lt;&gt; "", "Cs-137", "")</f>
        <v/>
      </c>
      <c r="AG88" s="8" t="str">
        <f>IF(本体!AO87&lt;&gt; "", "Lu-177", "")</f>
        <v/>
      </c>
      <c r="AH88" s="8" t="str">
        <f>IF(本体!AP87&lt;&gt; "", "Re-188", "")</f>
        <v/>
      </c>
      <c r="AI88" s="8" t="str">
        <f>IF(本体!AQ87&lt;&gt; "", "Ir-192", "")</f>
        <v/>
      </c>
      <c r="AJ88" s="8" t="str">
        <f>IF(本体!AR87&lt;&gt; "", "Tl-201", "")</f>
        <v/>
      </c>
      <c r="AK88" s="8" t="str">
        <f>IF(本体!AS87&lt;&gt; "", "Pb-210", "")</f>
        <v/>
      </c>
      <c r="AL88" s="8" t="str">
        <f>IF(本体!AT87&lt;&gt; "", "At-211", "")</f>
        <v/>
      </c>
      <c r="AM88" s="8" t="str">
        <f>IF(本体!AU87&lt;&gt; "", "Pb-212", "")</f>
        <v/>
      </c>
      <c r="AN88" s="8" t="str">
        <f>IF(本体!AV87&lt;&gt; "", "Ra-223", "")</f>
        <v/>
      </c>
      <c r="AO88" s="8" t="str">
        <f>IF(本体!AW87&lt;&gt; "", "Ra-224", "")</f>
        <v/>
      </c>
      <c r="AP88" s="8" t="str">
        <f>IF(本体!AX87&lt;&gt; "", "Ac-225", "")</f>
        <v/>
      </c>
      <c r="AQ88" s="8" t="str">
        <f t="shared" si="1"/>
        <v/>
      </c>
    </row>
    <row r="89" spans="1:43">
      <c r="A89" s="8">
        <f>本体!C88</f>
        <v>0</v>
      </c>
      <c r="B89" s="8" t="str">
        <f>IF(本体!J88&lt;&gt; "", "H-3", "")</f>
        <v/>
      </c>
      <c r="C89" s="8" t="str">
        <f>IF(本体!K88&lt;&gt; "", "C-11", "")</f>
        <v/>
      </c>
      <c r="D89" s="8" t="str">
        <f>IF(本体!L88&lt;&gt; "", "C-14", "")</f>
        <v/>
      </c>
      <c r="E89" s="8" t="str">
        <f>IF(本体!M88&lt;&gt; "", "N-13", "")</f>
        <v/>
      </c>
      <c r="F89" s="8" t="str">
        <f>IF(本体!N88&lt;&gt; "", "F-18", "")</f>
        <v/>
      </c>
      <c r="G89" s="8" t="str">
        <f>IF(本体!O88&lt;&gt; "", "Na-22", "")</f>
        <v/>
      </c>
      <c r="H89" s="8" t="str">
        <f>IF(本体!P88&lt;&gt; "", "P-32", "")</f>
        <v/>
      </c>
      <c r="I89" s="8" t="str">
        <f>IF(本体!Q88&lt;&gt; "", "P-33", "")</f>
        <v/>
      </c>
      <c r="J89" s="8" t="str">
        <f>IF(本体!R88&lt;&gt; "", "S-35", "")</f>
        <v/>
      </c>
      <c r="K89" s="8" t="str">
        <f>IF(本体!S88&lt;&gt; "", "Cl-36", "")</f>
        <v/>
      </c>
      <c r="L89" s="8" t="str">
        <f>IF(本体!T88&lt;&gt; "", "Ca-45", "")</f>
        <v/>
      </c>
      <c r="M89" s="8" t="str">
        <f>IF(本体!U88&lt;&gt; "", "Cr-51", "")</f>
        <v/>
      </c>
      <c r="N89" s="8" t="str">
        <f>IF(本体!V88&lt;&gt; "", "Fe-59", "")</f>
        <v/>
      </c>
      <c r="O89" s="8" t="str">
        <f>IF(本体!W88&lt;&gt; "", "Co-57", "")</f>
        <v/>
      </c>
      <c r="P89" s="8" t="str">
        <f>IF(本体!X88&lt;&gt; "", "Co-60", "")</f>
        <v/>
      </c>
      <c r="Q89" s="8" t="str">
        <f>IF(本体!Y88&lt;&gt; "", "Cu-64", "")</f>
        <v/>
      </c>
      <c r="R89" s="8" t="str">
        <f>IF(本体!Z88&lt;&gt; "", "Zn-65", "")</f>
        <v/>
      </c>
      <c r="S89" s="8" t="str">
        <f>IF(本体!AA88&lt;&gt; "", "Ga-67", "")</f>
        <v/>
      </c>
      <c r="T89" s="8" t="str">
        <f>IF(本体!AB88&lt;&gt; "", "Ga-68", "")</f>
        <v/>
      </c>
      <c r="U89" s="8" t="str">
        <f>IF(本体!AC88&lt;&gt; "", "Ge-68", "")</f>
        <v/>
      </c>
      <c r="V89" s="8" t="str">
        <f>IF(本体!AD88&lt;&gt; "", "Y-88", "")</f>
        <v/>
      </c>
      <c r="W89" s="8" t="str">
        <f>IF(本体!AE88&lt;&gt; "", "Zr-89", "")</f>
        <v/>
      </c>
      <c r="X89" s="8" t="str">
        <f>IF(本体!AF88&lt;&gt; "", "Y-90", "")</f>
        <v/>
      </c>
      <c r="Y89" s="8" t="str">
        <f>IF(本体!AG88&lt;&gt; "", "Tc-99m", "")</f>
        <v/>
      </c>
      <c r="Z89" s="8" t="str">
        <f>IF(本体!AH88&lt;&gt; "", "In-111", "")</f>
        <v/>
      </c>
      <c r="AA89" s="8" t="str">
        <f>IF(本体!AI88&lt;&gt; "", "I-123", "")</f>
        <v/>
      </c>
      <c r="AB89" s="8" t="str">
        <f>IF(本体!AJ88&lt;&gt; "", "I-124", "")</f>
        <v/>
      </c>
      <c r="AC89" s="8" t="str">
        <f>IF(本体!AK88&lt;&gt; "", "I-125", "")</f>
        <v/>
      </c>
      <c r="AD89" s="8" t="str">
        <f>IF(本体!AL88&lt;&gt; "", "I-131", "")</f>
        <v/>
      </c>
      <c r="AE89" s="8" t="str">
        <f>IF(本体!AM88&lt;&gt; "", "Ba-135m", "")</f>
        <v/>
      </c>
      <c r="AF89" s="8" t="str">
        <f>IF(本体!AN88&lt;&gt; "", "Cs-137", "")</f>
        <v/>
      </c>
      <c r="AG89" s="8" t="str">
        <f>IF(本体!AO88&lt;&gt; "", "Lu-177", "")</f>
        <v/>
      </c>
      <c r="AH89" s="8" t="str">
        <f>IF(本体!AP88&lt;&gt; "", "Re-188", "")</f>
        <v/>
      </c>
      <c r="AI89" s="8" t="str">
        <f>IF(本体!AQ88&lt;&gt; "", "Ir-192", "")</f>
        <v/>
      </c>
      <c r="AJ89" s="8" t="str">
        <f>IF(本体!AR88&lt;&gt; "", "Tl-201", "")</f>
        <v/>
      </c>
      <c r="AK89" s="8" t="str">
        <f>IF(本体!AS88&lt;&gt; "", "Pb-210", "")</f>
        <v/>
      </c>
      <c r="AL89" s="8" t="str">
        <f>IF(本体!AT88&lt;&gt; "", "At-211", "")</f>
        <v/>
      </c>
      <c r="AM89" s="8" t="str">
        <f>IF(本体!AU88&lt;&gt; "", "Pb-212", "")</f>
        <v/>
      </c>
      <c r="AN89" s="8" t="str">
        <f>IF(本体!AV88&lt;&gt; "", "Ra-223", "")</f>
        <v/>
      </c>
      <c r="AO89" s="8" t="str">
        <f>IF(本体!AW88&lt;&gt; "", "Ra-224", "")</f>
        <v/>
      </c>
      <c r="AP89" s="8" t="str">
        <f>IF(本体!AX88&lt;&gt; "", "Ac-225", "")</f>
        <v/>
      </c>
      <c r="AQ89" s="8" t="str">
        <f t="shared" si="1"/>
        <v/>
      </c>
    </row>
    <row r="90" spans="1:43">
      <c r="A90" s="8">
        <f>本体!C89</f>
        <v>0</v>
      </c>
      <c r="B90" s="8" t="str">
        <f>IF(本体!J89&lt;&gt; "", "H-3", "")</f>
        <v/>
      </c>
      <c r="C90" s="8" t="str">
        <f>IF(本体!K89&lt;&gt; "", "C-11", "")</f>
        <v/>
      </c>
      <c r="D90" s="8" t="str">
        <f>IF(本体!L89&lt;&gt; "", "C-14", "")</f>
        <v/>
      </c>
      <c r="E90" s="8" t="str">
        <f>IF(本体!M89&lt;&gt; "", "N-13", "")</f>
        <v/>
      </c>
      <c r="F90" s="8" t="str">
        <f>IF(本体!N89&lt;&gt; "", "F-18", "")</f>
        <v/>
      </c>
      <c r="G90" s="8" t="str">
        <f>IF(本体!O89&lt;&gt; "", "Na-22", "")</f>
        <v/>
      </c>
      <c r="H90" s="8" t="str">
        <f>IF(本体!P89&lt;&gt; "", "P-32", "")</f>
        <v/>
      </c>
      <c r="I90" s="8" t="str">
        <f>IF(本体!Q89&lt;&gt; "", "P-33", "")</f>
        <v/>
      </c>
      <c r="J90" s="8" t="str">
        <f>IF(本体!R89&lt;&gt; "", "S-35", "")</f>
        <v/>
      </c>
      <c r="K90" s="8" t="str">
        <f>IF(本体!S89&lt;&gt; "", "Cl-36", "")</f>
        <v/>
      </c>
      <c r="L90" s="8" t="str">
        <f>IF(本体!T89&lt;&gt; "", "Ca-45", "")</f>
        <v/>
      </c>
      <c r="M90" s="8" t="str">
        <f>IF(本体!U89&lt;&gt; "", "Cr-51", "")</f>
        <v/>
      </c>
      <c r="N90" s="8" t="str">
        <f>IF(本体!V89&lt;&gt; "", "Fe-59", "")</f>
        <v/>
      </c>
      <c r="O90" s="8" t="str">
        <f>IF(本体!W89&lt;&gt; "", "Co-57", "")</f>
        <v/>
      </c>
      <c r="P90" s="8" t="str">
        <f>IF(本体!X89&lt;&gt; "", "Co-60", "")</f>
        <v/>
      </c>
      <c r="Q90" s="8" t="str">
        <f>IF(本体!Y89&lt;&gt; "", "Cu-64", "")</f>
        <v/>
      </c>
      <c r="R90" s="8" t="str">
        <f>IF(本体!Z89&lt;&gt; "", "Zn-65", "")</f>
        <v/>
      </c>
      <c r="S90" s="8" t="str">
        <f>IF(本体!AA89&lt;&gt; "", "Ga-67", "")</f>
        <v/>
      </c>
      <c r="T90" s="8" t="str">
        <f>IF(本体!AB89&lt;&gt; "", "Ga-68", "")</f>
        <v/>
      </c>
      <c r="U90" s="8" t="str">
        <f>IF(本体!AC89&lt;&gt; "", "Ge-68", "")</f>
        <v/>
      </c>
      <c r="V90" s="8" t="str">
        <f>IF(本体!AD89&lt;&gt; "", "Y-88", "")</f>
        <v/>
      </c>
      <c r="W90" s="8" t="str">
        <f>IF(本体!AE89&lt;&gt; "", "Zr-89", "")</f>
        <v/>
      </c>
      <c r="X90" s="8" t="str">
        <f>IF(本体!AF89&lt;&gt; "", "Y-90", "")</f>
        <v/>
      </c>
      <c r="Y90" s="8" t="str">
        <f>IF(本体!AG89&lt;&gt; "", "Tc-99m", "")</f>
        <v/>
      </c>
      <c r="Z90" s="8" t="str">
        <f>IF(本体!AH89&lt;&gt; "", "In-111", "")</f>
        <v/>
      </c>
      <c r="AA90" s="8" t="str">
        <f>IF(本体!AI89&lt;&gt; "", "I-123", "")</f>
        <v/>
      </c>
      <c r="AB90" s="8" t="str">
        <f>IF(本体!AJ89&lt;&gt; "", "I-124", "")</f>
        <v/>
      </c>
      <c r="AC90" s="8" t="str">
        <f>IF(本体!AK89&lt;&gt; "", "I-125", "")</f>
        <v/>
      </c>
      <c r="AD90" s="8" t="str">
        <f>IF(本体!AL89&lt;&gt; "", "I-131", "")</f>
        <v/>
      </c>
      <c r="AE90" s="8" t="str">
        <f>IF(本体!AM89&lt;&gt; "", "Ba-135m", "")</f>
        <v/>
      </c>
      <c r="AF90" s="8" t="str">
        <f>IF(本体!AN89&lt;&gt; "", "Cs-137", "")</f>
        <v/>
      </c>
      <c r="AG90" s="8" t="str">
        <f>IF(本体!AO89&lt;&gt; "", "Lu-177", "")</f>
        <v/>
      </c>
      <c r="AH90" s="8" t="str">
        <f>IF(本体!AP89&lt;&gt; "", "Re-188", "")</f>
        <v/>
      </c>
      <c r="AI90" s="8" t="str">
        <f>IF(本体!AQ89&lt;&gt; "", "Ir-192", "")</f>
        <v/>
      </c>
      <c r="AJ90" s="8" t="str">
        <f>IF(本体!AR89&lt;&gt; "", "Tl-201", "")</f>
        <v/>
      </c>
      <c r="AK90" s="8" t="str">
        <f>IF(本体!AS89&lt;&gt; "", "Pb-210", "")</f>
        <v/>
      </c>
      <c r="AL90" s="8" t="str">
        <f>IF(本体!AT89&lt;&gt; "", "At-211", "")</f>
        <v/>
      </c>
      <c r="AM90" s="8" t="str">
        <f>IF(本体!AU89&lt;&gt; "", "Pb-212", "")</f>
        <v/>
      </c>
      <c r="AN90" s="8" t="str">
        <f>IF(本体!AV89&lt;&gt; "", "Ra-223", "")</f>
        <v/>
      </c>
      <c r="AO90" s="8" t="str">
        <f>IF(本体!AW89&lt;&gt; "", "Ra-224", "")</f>
        <v/>
      </c>
      <c r="AP90" s="8" t="str">
        <f>IF(本体!AX89&lt;&gt; "", "Ac-225", "")</f>
        <v/>
      </c>
      <c r="AQ90" s="8" t="str">
        <f t="shared" si="1"/>
        <v/>
      </c>
    </row>
    <row r="91" spans="1:43">
      <c r="A91" s="8">
        <f>本体!C90</f>
        <v>0</v>
      </c>
      <c r="B91" s="8" t="str">
        <f>IF(本体!J90&lt;&gt; "", "H-3", "")</f>
        <v/>
      </c>
      <c r="C91" s="8" t="str">
        <f>IF(本体!K90&lt;&gt; "", "C-11", "")</f>
        <v/>
      </c>
      <c r="D91" s="8" t="str">
        <f>IF(本体!L90&lt;&gt; "", "C-14", "")</f>
        <v/>
      </c>
      <c r="E91" s="8" t="str">
        <f>IF(本体!M90&lt;&gt; "", "N-13", "")</f>
        <v/>
      </c>
      <c r="F91" s="8" t="str">
        <f>IF(本体!N90&lt;&gt; "", "F-18", "")</f>
        <v/>
      </c>
      <c r="G91" s="8" t="str">
        <f>IF(本体!O90&lt;&gt; "", "Na-22", "")</f>
        <v/>
      </c>
      <c r="H91" s="8" t="str">
        <f>IF(本体!P90&lt;&gt; "", "P-32", "")</f>
        <v/>
      </c>
      <c r="I91" s="8" t="str">
        <f>IF(本体!Q90&lt;&gt; "", "P-33", "")</f>
        <v/>
      </c>
      <c r="J91" s="8" t="str">
        <f>IF(本体!R90&lt;&gt; "", "S-35", "")</f>
        <v/>
      </c>
      <c r="K91" s="8" t="str">
        <f>IF(本体!S90&lt;&gt; "", "Cl-36", "")</f>
        <v/>
      </c>
      <c r="L91" s="8" t="str">
        <f>IF(本体!T90&lt;&gt; "", "Ca-45", "")</f>
        <v/>
      </c>
      <c r="M91" s="8" t="str">
        <f>IF(本体!U90&lt;&gt; "", "Cr-51", "")</f>
        <v/>
      </c>
      <c r="N91" s="8" t="str">
        <f>IF(本体!V90&lt;&gt; "", "Fe-59", "")</f>
        <v/>
      </c>
      <c r="O91" s="8" t="str">
        <f>IF(本体!W90&lt;&gt; "", "Co-57", "")</f>
        <v/>
      </c>
      <c r="P91" s="8" t="str">
        <f>IF(本体!X90&lt;&gt; "", "Co-60", "")</f>
        <v/>
      </c>
      <c r="Q91" s="8" t="str">
        <f>IF(本体!Y90&lt;&gt; "", "Cu-64", "")</f>
        <v/>
      </c>
      <c r="R91" s="8" t="str">
        <f>IF(本体!Z90&lt;&gt; "", "Zn-65", "")</f>
        <v/>
      </c>
      <c r="S91" s="8" t="str">
        <f>IF(本体!AA90&lt;&gt; "", "Ga-67", "")</f>
        <v/>
      </c>
      <c r="T91" s="8" t="str">
        <f>IF(本体!AB90&lt;&gt; "", "Ga-68", "")</f>
        <v/>
      </c>
      <c r="U91" s="8" t="str">
        <f>IF(本体!AC90&lt;&gt; "", "Ge-68", "")</f>
        <v/>
      </c>
      <c r="V91" s="8" t="str">
        <f>IF(本体!AD90&lt;&gt; "", "Y-88", "")</f>
        <v/>
      </c>
      <c r="W91" s="8" t="str">
        <f>IF(本体!AE90&lt;&gt; "", "Zr-89", "")</f>
        <v/>
      </c>
      <c r="X91" s="8" t="str">
        <f>IF(本体!AF90&lt;&gt; "", "Y-90", "")</f>
        <v/>
      </c>
      <c r="Y91" s="8" t="str">
        <f>IF(本体!AG90&lt;&gt; "", "Tc-99m", "")</f>
        <v/>
      </c>
      <c r="Z91" s="8" t="str">
        <f>IF(本体!AH90&lt;&gt; "", "In-111", "")</f>
        <v/>
      </c>
      <c r="AA91" s="8" t="str">
        <f>IF(本体!AI90&lt;&gt; "", "I-123", "")</f>
        <v/>
      </c>
      <c r="AB91" s="8" t="str">
        <f>IF(本体!AJ90&lt;&gt; "", "I-124", "")</f>
        <v/>
      </c>
      <c r="AC91" s="8" t="str">
        <f>IF(本体!AK90&lt;&gt; "", "I-125", "")</f>
        <v/>
      </c>
      <c r="AD91" s="8" t="str">
        <f>IF(本体!AL90&lt;&gt; "", "I-131", "")</f>
        <v/>
      </c>
      <c r="AE91" s="8" t="str">
        <f>IF(本体!AM90&lt;&gt; "", "Ba-135m", "")</f>
        <v/>
      </c>
      <c r="AF91" s="8" t="str">
        <f>IF(本体!AN90&lt;&gt; "", "Cs-137", "")</f>
        <v/>
      </c>
      <c r="AG91" s="8" t="str">
        <f>IF(本体!AO90&lt;&gt; "", "Lu-177", "")</f>
        <v/>
      </c>
      <c r="AH91" s="8" t="str">
        <f>IF(本体!AP90&lt;&gt; "", "Re-188", "")</f>
        <v/>
      </c>
      <c r="AI91" s="8" t="str">
        <f>IF(本体!AQ90&lt;&gt; "", "Ir-192", "")</f>
        <v/>
      </c>
      <c r="AJ91" s="8" t="str">
        <f>IF(本体!AR90&lt;&gt; "", "Tl-201", "")</f>
        <v/>
      </c>
      <c r="AK91" s="8" t="str">
        <f>IF(本体!AS90&lt;&gt; "", "Pb-210", "")</f>
        <v/>
      </c>
      <c r="AL91" s="8" t="str">
        <f>IF(本体!AT90&lt;&gt; "", "At-211", "")</f>
        <v/>
      </c>
      <c r="AM91" s="8" t="str">
        <f>IF(本体!AU90&lt;&gt; "", "Pb-212", "")</f>
        <v/>
      </c>
      <c r="AN91" s="8" t="str">
        <f>IF(本体!AV90&lt;&gt; "", "Ra-223", "")</f>
        <v/>
      </c>
      <c r="AO91" s="8" t="str">
        <f>IF(本体!AW90&lt;&gt; "", "Ra-224", "")</f>
        <v/>
      </c>
      <c r="AP91" s="8" t="str">
        <f>IF(本体!AX90&lt;&gt; "", "Ac-225", "")</f>
        <v/>
      </c>
      <c r="AQ91" s="8" t="str">
        <f t="shared" si="1"/>
        <v/>
      </c>
    </row>
    <row r="92" spans="1:43">
      <c r="A92" s="8">
        <f>本体!C91</f>
        <v>0</v>
      </c>
      <c r="B92" s="8" t="str">
        <f>IF(本体!J91&lt;&gt; "", "H-3", "")</f>
        <v/>
      </c>
      <c r="C92" s="8" t="str">
        <f>IF(本体!K91&lt;&gt; "", "C-11", "")</f>
        <v/>
      </c>
      <c r="D92" s="8" t="str">
        <f>IF(本体!L91&lt;&gt; "", "C-14", "")</f>
        <v/>
      </c>
      <c r="E92" s="8" t="str">
        <f>IF(本体!M91&lt;&gt; "", "N-13", "")</f>
        <v/>
      </c>
      <c r="F92" s="8" t="str">
        <f>IF(本体!N91&lt;&gt; "", "F-18", "")</f>
        <v/>
      </c>
      <c r="G92" s="8" t="str">
        <f>IF(本体!O91&lt;&gt; "", "Na-22", "")</f>
        <v/>
      </c>
      <c r="H92" s="8" t="str">
        <f>IF(本体!P91&lt;&gt; "", "P-32", "")</f>
        <v/>
      </c>
      <c r="I92" s="8" t="str">
        <f>IF(本体!Q91&lt;&gt; "", "P-33", "")</f>
        <v/>
      </c>
      <c r="J92" s="8" t="str">
        <f>IF(本体!R91&lt;&gt; "", "S-35", "")</f>
        <v/>
      </c>
      <c r="K92" s="8" t="str">
        <f>IF(本体!S91&lt;&gt; "", "Cl-36", "")</f>
        <v/>
      </c>
      <c r="L92" s="8" t="str">
        <f>IF(本体!T91&lt;&gt; "", "Ca-45", "")</f>
        <v/>
      </c>
      <c r="M92" s="8" t="str">
        <f>IF(本体!U91&lt;&gt; "", "Cr-51", "")</f>
        <v/>
      </c>
      <c r="N92" s="8" t="str">
        <f>IF(本体!V91&lt;&gt; "", "Fe-59", "")</f>
        <v/>
      </c>
      <c r="O92" s="8" t="str">
        <f>IF(本体!W91&lt;&gt; "", "Co-57", "")</f>
        <v/>
      </c>
      <c r="P92" s="8" t="str">
        <f>IF(本体!X91&lt;&gt; "", "Co-60", "")</f>
        <v/>
      </c>
      <c r="Q92" s="8" t="str">
        <f>IF(本体!Y91&lt;&gt; "", "Cu-64", "")</f>
        <v/>
      </c>
      <c r="R92" s="8" t="str">
        <f>IF(本体!Z91&lt;&gt; "", "Zn-65", "")</f>
        <v/>
      </c>
      <c r="S92" s="8" t="str">
        <f>IF(本体!AA91&lt;&gt; "", "Ga-67", "")</f>
        <v/>
      </c>
      <c r="T92" s="8" t="str">
        <f>IF(本体!AB91&lt;&gt; "", "Ga-68", "")</f>
        <v/>
      </c>
      <c r="U92" s="8" t="str">
        <f>IF(本体!AC91&lt;&gt; "", "Ge-68", "")</f>
        <v/>
      </c>
      <c r="V92" s="8" t="str">
        <f>IF(本体!AD91&lt;&gt; "", "Y-88", "")</f>
        <v/>
      </c>
      <c r="W92" s="8" t="str">
        <f>IF(本体!AE91&lt;&gt; "", "Zr-89", "")</f>
        <v/>
      </c>
      <c r="X92" s="8" t="str">
        <f>IF(本体!AF91&lt;&gt; "", "Y-90", "")</f>
        <v/>
      </c>
      <c r="Y92" s="8" t="str">
        <f>IF(本体!AG91&lt;&gt; "", "Tc-99m", "")</f>
        <v/>
      </c>
      <c r="Z92" s="8" t="str">
        <f>IF(本体!AH91&lt;&gt; "", "In-111", "")</f>
        <v/>
      </c>
      <c r="AA92" s="8" t="str">
        <f>IF(本体!AI91&lt;&gt; "", "I-123", "")</f>
        <v/>
      </c>
      <c r="AB92" s="8" t="str">
        <f>IF(本体!AJ91&lt;&gt; "", "I-124", "")</f>
        <v/>
      </c>
      <c r="AC92" s="8" t="str">
        <f>IF(本体!AK91&lt;&gt; "", "I-125", "")</f>
        <v/>
      </c>
      <c r="AD92" s="8" t="str">
        <f>IF(本体!AL91&lt;&gt; "", "I-131", "")</f>
        <v/>
      </c>
      <c r="AE92" s="8" t="str">
        <f>IF(本体!AM91&lt;&gt; "", "Ba-135m", "")</f>
        <v/>
      </c>
      <c r="AF92" s="8" t="str">
        <f>IF(本体!AN91&lt;&gt; "", "Cs-137", "")</f>
        <v/>
      </c>
      <c r="AG92" s="8" t="str">
        <f>IF(本体!AO91&lt;&gt; "", "Lu-177", "")</f>
        <v/>
      </c>
      <c r="AH92" s="8" t="str">
        <f>IF(本体!AP91&lt;&gt; "", "Re-188", "")</f>
        <v/>
      </c>
      <c r="AI92" s="8" t="str">
        <f>IF(本体!AQ91&lt;&gt; "", "Ir-192", "")</f>
        <v/>
      </c>
      <c r="AJ92" s="8" t="str">
        <f>IF(本体!AR91&lt;&gt; "", "Tl-201", "")</f>
        <v/>
      </c>
      <c r="AK92" s="8" t="str">
        <f>IF(本体!AS91&lt;&gt; "", "Pb-210", "")</f>
        <v/>
      </c>
      <c r="AL92" s="8" t="str">
        <f>IF(本体!AT91&lt;&gt; "", "At-211", "")</f>
        <v/>
      </c>
      <c r="AM92" s="8" t="str">
        <f>IF(本体!AU91&lt;&gt; "", "Pb-212", "")</f>
        <v/>
      </c>
      <c r="AN92" s="8" t="str">
        <f>IF(本体!AV91&lt;&gt; "", "Ra-223", "")</f>
        <v/>
      </c>
      <c r="AO92" s="8" t="str">
        <f>IF(本体!AW91&lt;&gt; "", "Ra-224", "")</f>
        <v/>
      </c>
      <c r="AP92" s="8" t="str">
        <f>IF(本体!AX91&lt;&gt; "", "Ac-225", "")</f>
        <v/>
      </c>
      <c r="AQ92" s="8" t="str">
        <f t="shared" si="1"/>
        <v/>
      </c>
    </row>
    <row r="93" spans="1:43">
      <c r="A93" s="8">
        <f>本体!C92</f>
        <v>0</v>
      </c>
      <c r="B93" s="8" t="str">
        <f>IF(本体!J92&lt;&gt; "", "H-3", "")</f>
        <v/>
      </c>
      <c r="C93" s="8" t="str">
        <f>IF(本体!K92&lt;&gt; "", "C-11", "")</f>
        <v/>
      </c>
      <c r="D93" s="8" t="str">
        <f>IF(本体!L92&lt;&gt; "", "C-14", "")</f>
        <v/>
      </c>
      <c r="E93" s="8" t="str">
        <f>IF(本体!M92&lt;&gt; "", "N-13", "")</f>
        <v/>
      </c>
      <c r="F93" s="8" t="str">
        <f>IF(本体!N92&lt;&gt; "", "F-18", "")</f>
        <v/>
      </c>
      <c r="G93" s="8" t="str">
        <f>IF(本体!O92&lt;&gt; "", "Na-22", "")</f>
        <v/>
      </c>
      <c r="H93" s="8" t="str">
        <f>IF(本体!P92&lt;&gt; "", "P-32", "")</f>
        <v/>
      </c>
      <c r="I93" s="8" t="str">
        <f>IF(本体!Q92&lt;&gt; "", "P-33", "")</f>
        <v/>
      </c>
      <c r="J93" s="8" t="str">
        <f>IF(本体!R92&lt;&gt; "", "S-35", "")</f>
        <v/>
      </c>
      <c r="K93" s="8" t="str">
        <f>IF(本体!S92&lt;&gt; "", "Cl-36", "")</f>
        <v/>
      </c>
      <c r="L93" s="8" t="str">
        <f>IF(本体!T92&lt;&gt; "", "Ca-45", "")</f>
        <v/>
      </c>
      <c r="M93" s="8" t="str">
        <f>IF(本体!U92&lt;&gt; "", "Cr-51", "")</f>
        <v/>
      </c>
      <c r="N93" s="8" t="str">
        <f>IF(本体!V92&lt;&gt; "", "Fe-59", "")</f>
        <v/>
      </c>
      <c r="O93" s="8" t="str">
        <f>IF(本体!W92&lt;&gt; "", "Co-57", "")</f>
        <v/>
      </c>
      <c r="P93" s="8" t="str">
        <f>IF(本体!X92&lt;&gt; "", "Co-60", "")</f>
        <v/>
      </c>
      <c r="Q93" s="8" t="str">
        <f>IF(本体!Y92&lt;&gt; "", "Cu-64", "")</f>
        <v/>
      </c>
      <c r="R93" s="8" t="str">
        <f>IF(本体!Z92&lt;&gt; "", "Zn-65", "")</f>
        <v/>
      </c>
      <c r="S93" s="8" t="str">
        <f>IF(本体!AA92&lt;&gt; "", "Ga-67", "")</f>
        <v/>
      </c>
      <c r="T93" s="8" t="str">
        <f>IF(本体!AB92&lt;&gt; "", "Ga-68", "")</f>
        <v/>
      </c>
      <c r="U93" s="8" t="str">
        <f>IF(本体!AC92&lt;&gt; "", "Ge-68", "")</f>
        <v/>
      </c>
      <c r="V93" s="8" t="str">
        <f>IF(本体!AD92&lt;&gt; "", "Y-88", "")</f>
        <v/>
      </c>
      <c r="W93" s="8" t="str">
        <f>IF(本体!AE92&lt;&gt; "", "Zr-89", "")</f>
        <v/>
      </c>
      <c r="X93" s="8" t="str">
        <f>IF(本体!AF92&lt;&gt; "", "Y-90", "")</f>
        <v/>
      </c>
      <c r="Y93" s="8" t="str">
        <f>IF(本体!AG92&lt;&gt; "", "Tc-99m", "")</f>
        <v/>
      </c>
      <c r="Z93" s="8" t="str">
        <f>IF(本体!AH92&lt;&gt; "", "In-111", "")</f>
        <v/>
      </c>
      <c r="AA93" s="8" t="str">
        <f>IF(本体!AI92&lt;&gt; "", "I-123", "")</f>
        <v/>
      </c>
      <c r="AB93" s="8" t="str">
        <f>IF(本体!AJ92&lt;&gt; "", "I-124", "")</f>
        <v/>
      </c>
      <c r="AC93" s="8" t="str">
        <f>IF(本体!AK92&lt;&gt; "", "I-125", "")</f>
        <v/>
      </c>
      <c r="AD93" s="8" t="str">
        <f>IF(本体!AL92&lt;&gt; "", "I-131", "")</f>
        <v/>
      </c>
      <c r="AE93" s="8" t="str">
        <f>IF(本体!AM92&lt;&gt; "", "Ba-135m", "")</f>
        <v/>
      </c>
      <c r="AF93" s="8" t="str">
        <f>IF(本体!AN92&lt;&gt; "", "Cs-137", "")</f>
        <v/>
      </c>
      <c r="AG93" s="8" t="str">
        <f>IF(本体!AO92&lt;&gt; "", "Lu-177", "")</f>
        <v/>
      </c>
      <c r="AH93" s="8" t="str">
        <f>IF(本体!AP92&lt;&gt; "", "Re-188", "")</f>
        <v/>
      </c>
      <c r="AI93" s="8" t="str">
        <f>IF(本体!AQ92&lt;&gt; "", "Ir-192", "")</f>
        <v/>
      </c>
      <c r="AJ93" s="8" t="str">
        <f>IF(本体!AR92&lt;&gt; "", "Tl-201", "")</f>
        <v/>
      </c>
      <c r="AK93" s="8" t="str">
        <f>IF(本体!AS92&lt;&gt; "", "Pb-210", "")</f>
        <v/>
      </c>
      <c r="AL93" s="8" t="str">
        <f>IF(本体!AT92&lt;&gt; "", "At-211", "")</f>
        <v/>
      </c>
      <c r="AM93" s="8" t="str">
        <f>IF(本体!AU92&lt;&gt; "", "Pb-212", "")</f>
        <v/>
      </c>
      <c r="AN93" s="8" t="str">
        <f>IF(本体!AV92&lt;&gt; "", "Ra-223", "")</f>
        <v/>
      </c>
      <c r="AO93" s="8" t="str">
        <f>IF(本体!AW92&lt;&gt; "", "Ra-224", "")</f>
        <v/>
      </c>
      <c r="AP93" s="8" t="str">
        <f>IF(本体!AX92&lt;&gt; "", "Ac-225", "")</f>
        <v/>
      </c>
      <c r="AQ93" s="8" t="str">
        <f t="shared" si="1"/>
        <v/>
      </c>
    </row>
    <row r="94" spans="1:43">
      <c r="A94" s="8">
        <f>本体!C93</f>
        <v>0</v>
      </c>
      <c r="B94" s="8" t="str">
        <f>IF(本体!J93&lt;&gt; "", "H-3", "")</f>
        <v/>
      </c>
      <c r="C94" s="8" t="str">
        <f>IF(本体!K93&lt;&gt; "", "C-11", "")</f>
        <v/>
      </c>
      <c r="D94" s="8" t="str">
        <f>IF(本体!L93&lt;&gt; "", "C-14", "")</f>
        <v/>
      </c>
      <c r="E94" s="8" t="str">
        <f>IF(本体!M93&lt;&gt; "", "N-13", "")</f>
        <v/>
      </c>
      <c r="F94" s="8" t="str">
        <f>IF(本体!N93&lt;&gt; "", "F-18", "")</f>
        <v/>
      </c>
      <c r="G94" s="8" t="str">
        <f>IF(本体!O93&lt;&gt; "", "Na-22", "")</f>
        <v/>
      </c>
      <c r="H94" s="8" t="str">
        <f>IF(本体!P93&lt;&gt; "", "P-32", "")</f>
        <v/>
      </c>
      <c r="I94" s="8" t="str">
        <f>IF(本体!Q93&lt;&gt; "", "P-33", "")</f>
        <v/>
      </c>
      <c r="J94" s="8" t="str">
        <f>IF(本体!R93&lt;&gt; "", "S-35", "")</f>
        <v/>
      </c>
      <c r="K94" s="8" t="str">
        <f>IF(本体!S93&lt;&gt; "", "Cl-36", "")</f>
        <v/>
      </c>
      <c r="L94" s="8" t="str">
        <f>IF(本体!T93&lt;&gt; "", "Ca-45", "")</f>
        <v/>
      </c>
      <c r="M94" s="8" t="str">
        <f>IF(本体!U93&lt;&gt; "", "Cr-51", "")</f>
        <v/>
      </c>
      <c r="N94" s="8" t="str">
        <f>IF(本体!V93&lt;&gt; "", "Fe-59", "")</f>
        <v/>
      </c>
      <c r="O94" s="8" t="str">
        <f>IF(本体!W93&lt;&gt; "", "Co-57", "")</f>
        <v/>
      </c>
      <c r="P94" s="8" t="str">
        <f>IF(本体!X93&lt;&gt; "", "Co-60", "")</f>
        <v/>
      </c>
      <c r="Q94" s="8" t="str">
        <f>IF(本体!Y93&lt;&gt; "", "Cu-64", "")</f>
        <v/>
      </c>
      <c r="R94" s="8" t="str">
        <f>IF(本体!Z93&lt;&gt; "", "Zn-65", "")</f>
        <v/>
      </c>
      <c r="S94" s="8" t="str">
        <f>IF(本体!AA93&lt;&gt; "", "Ga-67", "")</f>
        <v/>
      </c>
      <c r="T94" s="8" t="str">
        <f>IF(本体!AB93&lt;&gt; "", "Ga-68", "")</f>
        <v/>
      </c>
      <c r="U94" s="8" t="str">
        <f>IF(本体!AC93&lt;&gt; "", "Ge-68", "")</f>
        <v/>
      </c>
      <c r="V94" s="8" t="str">
        <f>IF(本体!AD93&lt;&gt; "", "Y-88", "")</f>
        <v/>
      </c>
      <c r="W94" s="8" t="str">
        <f>IF(本体!AE93&lt;&gt; "", "Zr-89", "")</f>
        <v/>
      </c>
      <c r="X94" s="8" t="str">
        <f>IF(本体!AF93&lt;&gt; "", "Y-90", "")</f>
        <v/>
      </c>
      <c r="Y94" s="8" t="str">
        <f>IF(本体!AG93&lt;&gt; "", "Tc-99m", "")</f>
        <v/>
      </c>
      <c r="Z94" s="8" t="str">
        <f>IF(本体!AH93&lt;&gt; "", "In-111", "")</f>
        <v/>
      </c>
      <c r="AA94" s="8" t="str">
        <f>IF(本体!AI93&lt;&gt; "", "I-123", "")</f>
        <v/>
      </c>
      <c r="AB94" s="8" t="str">
        <f>IF(本体!AJ93&lt;&gt; "", "I-124", "")</f>
        <v/>
      </c>
      <c r="AC94" s="8" t="str">
        <f>IF(本体!AK93&lt;&gt; "", "I-125", "")</f>
        <v/>
      </c>
      <c r="AD94" s="8" t="str">
        <f>IF(本体!AL93&lt;&gt; "", "I-131", "")</f>
        <v/>
      </c>
      <c r="AE94" s="8" t="str">
        <f>IF(本体!AM93&lt;&gt; "", "Ba-135m", "")</f>
        <v/>
      </c>
      <c r="AF94" s="8" t="str">
        <f>IF(本体!AN93&lt;&gt; "", "Cs-137", "")</f>
        <v/>
      </c>
      <c r="AG94" s="8" t="str">
        <f>IF(本体!AO93&lt;&gt; "", "Lu-177", "")</f>
        <v/>
      </c>
      <c r="AH94" s="8" t="str">
        <f>IF(本体!AP93&lt;&gt; "", "Re-188", "")</f>
        <v/>
      </c>
      <c r="AI94" s="8" t="str">
        <f>IF(本体!AQ93&lt;&gt; "", "Ir-192", "")</f>
        <v/>
      </c>
      <c r="AJ94" s="8" t="str">
        <f>IF(本体!AR93&lt;&gt; "", "Tl-201", "")</f>
        <v/>
      </c>
      <c r="AK94" s="8" t="str">
        <f>IF(本体!AS93&lt;&gt; "", "Pb-210", "")</f>
        <v/>
      </c>
      <c r="AL94" s="8" t="str">
        <f>IF(本体!AT93&lt;&gt; "", "At-211", "")</f>
        <v/>
      </c>
      <c r="AM94" s="8" t="str">
        <f>IF(本体!AU93&lt;&gt; "", "Pb-212", "")</f>
        <v/>
      </c>
      <c r="AN94" s="8" t="str">
        <f>IF(本体!AV93&lt;&gt; "", "Ra-223", "")</f>
        <v/>
      </c>
      <c r="AO94" s="8" t="str">
        <f>IF(本体!AW93&lt;&gt; "", "Ra-224", "")</f>
        <v/>
      </c>
      <c r="AP94" s="8" t="str">
        <f>IF(本体!AX93&lt;&gt; "", "Ac-225", "")</f>
        <v/>
      </c>
      <c r="AQ94" s="8" t="str">
        <f t="shared" si="1"/>
        <v/>
      </c>
    </row>
    <row r="95" spans="1:43">
      <c r="A95" s="8">
        <f>本体!C94</f>
        <v>0</v>
      </c>
      <c r="B95" s="8" t="str">
        <f>IF(本体!J94&lt;&gt; "", "H-3", "")</f>
        <v/>
      </c>
      <c r="C95" s="8" t="str">
        <f>IF(本体!K94&lt;&gt; "", "C-11", "")</f>
        <v/>
      </c>
      <c r="D95" s="8" t="str">
        <f>IF(本体!L94&lt;&gt; "", "C-14", "")</f>
        <v/>
      </c>
      <c r="E95" s="8" t="str">
        <f>IF(本体!M94&lt;&gt; "", "N-13", "")</f>
        <v/>
      </c>
      <c r="F95" s="8" t="str">
        <f>IF(本体!N94&lt;&gt; "", "F-18", "")</f>
        <v/>
      </c>
      <c r="G95" s="8" t="str">
        <f>IF(本体!O94&lt;&gt; "", "Na-22", "")</f>
        <v/>
      </c>
      <c r="H95" s="8" t="str">
        <f>IF(本体!P94&lt;&gt; "", "P-32", "")</f>
        <v/>
      </c>
      <c r="I95" s="8" t="str">
        <f>IF(本体!Q94&lt;&gt; "", "P-33", "")</f>
        <v/>
      </c>
      <c r="J95" s="8" t="str">
        <f>IF(本体!R94&lt;&gt; "", "S-35", "")</f>
        <v/>
      </c>
      <c r="K95" s="8" t="str">
        <f>IF(本体!S94&lt;&gt; "", "Cl-36", "")</f>
        <v/>
      </c>
      <c r="L95" s="8" t="str">
        <f>IF(本体!T94&lt;&gt; "", "Ca-45", "")</f>
        <v/>
      </c>
      <c r="M95" s="8" t="str">
        <f>IF(本体!U94&lt;&gt; "", "Cr-51", "")</f>
        <v/>
      </c>
      <c r="N95" s="8" t="str">
        <f>IF(本体!V94&lt;&gt; "", "Fe-59", "")</f>
        <v/>
      </c>
      <c r="O95" s="8" t="str">
        <f>IF(本体!W94&lt;&gt; "", "Co-57", "")</f>
        <v/>
      </c>
      <c r="P95" s="8" t="str">
        <f>IF(本体!X94&lt;&gt; "", "Co-60", "")</f>
        <v/>
      </c>
      <c r="Q95" s="8" t="str">
        <f>IF(本体!Y94&lt;&gt; "", "Cu-64", "")</f>
        <v/>
      </c>
      <c r="R95" s="8" t="str">
        <f>IF(本体!Z94&lt;&gt; "", "Zn-65", "")</f>
        <v/>
      </c>
      <c r="S95" s="8" t="str">
        <f>IF(本体!AA94&lt;&gt; "", "Ga-67", "")</f>
        <v/>
      </c>
      <c r="T95" s="8" t="str">
        <f>IF(本体!AB94&lt;&gt; "", "Ga-68", "")</f>
        <v/>
      </c>
      <c r="U95" s="8" t="str">
        <f>IF(本体!AC94&lt;&gt; "", "Ge-68", "")</f>
        <v/>
      </c>
      <c r="V95" s="8" t="str">
        <f>IF(本体!AD94&lt;&gt; "", "Y-88", "")</f>
        <v/>
      </c>
      <c r="W95" s="8" t="str">
        <f>IF(本体!AE94&lt;&gt; "", "Zr-89", "")</f>
        <v/>
      </c>
      <c r="X95" s="8" t="str">
        <f>IF(本体!AF94&lt;&gt; "", "Y-90", "")</f>
        <v/>
      </c>
      <c r="Y95" s="8" t="str">
        <f>IF(本体!AG94&lt;&gt; "", "Tc-99m", "")</f>
        <v/>
      </c>
      <c r="Z95" s="8" t="str">
        <f>IF(本体!AH94&lt;&gt; "", "In-111", "")</f>
        <v/>
      </c>
      <c r="AA95" s="8" t="str">
        <f>IF(本体!AI94&lt;&gt; "", "I-123", "")</f>
        <v/>
      </c>
      <c r="AB95" s="8" t="str">
        <f>IF(本体!AJ94&lt;&gt; "", "I-124", "")</f>
        <v/>
      </c>
      <c r="AC95" s="8" t="str">
        <f>IF(本体!AK94&lt;&gt; "", "I-125", "")</f>
        <v/>
      </c>
      <c r="AD95" s="8" t="str">
        <f>IF(本体!AL94&lt;&gt; "", "I-131", "")</f>
        <v/>
      </c>
      <c r="AE95" s="8" t="str">
        <f>IF(本体!AM94&lt;&gt; "", "Ba-135m", "")</f>
        <v/>
      </c>
      <c r="AF95" s="8" t="str">
        <f>IF(本体!AN94&lt;&gt; "", "Cs-137", "")</f>
        <v/>
      </c>
      <c r="AG95" s="8" t="str">
        <f>IF(本体!AO94&lt;&gt; "", "Lu-177", "")</f>
        <v/>
      </c>
      <c r="AH95" s="8" t="str">
        <f>IF(本体!AP94&lt;&gt; "", "Re-188", "")</f>
        <v/>
      </c>
      <c r="AI95" s="8" t="str">
        <f>IF(本体!AQ94&lt;&gt; "", "Ir-192", "")</f>
        <v/>
      </c>
      <c r="AJ95" s="8" t="str">
        <f>IF(本体!AR94&lt;&gt; "", "Tl-201", "")</f>
        <v/>
      </c>
      <c r="AK95" s="8" t="str">
        <f>IF(本体!AS94&lt;&gt; "", "Pb-210", "")</f>
        <v/>
      </c>
      <c r="AL95" s="8" t="str">
        <f>IF(本体!AT94&lt;&gt; "", "At-211", "")</f>
        <v/>
      </c>
      <c r="AM95" s="8" t="str">
        <f>IF(本体!AU94&lt;&gt; "", "Pb-212", "")</f>
        <v/>
      </c>
      <c r="AN95" s="8" t="str">
        <f>IF(本体!AV94&lt;&gt; "", "Ra-223", "")</f>
        <v/>
      </c>
      <c r="AO95" s="8" t="str">
        <f>IF(本体!AW94&lt;&gt; "", "Ra-224", "")</f>
        <v/>
      </c>
      <c r="AP95" s="8" t="str">
        <f>IF(本体!AX94&lt;&gt; "", "Ac-225", "")</f>
        <v/>
      </c>
      <c r="AQ95" s="8" t="str">
        <f t="shared" si="1"/>
        <v/>
      </c>
    </row>
    <row r="96" spans="1:43">
      <c r="A96" s="8">
        <f>本体!C95</f>
        <v>0</v>
      </c>
      <c r="B96" s="8" t="str">
        <f>IF(本体!J95&lt;&gt; "", "H-3", "")</f>
        <v/>
      </c>
      <c r="C96" s="8" t="str">
        <f>IF(本体!K95&lt;&gt; "", "C-11", "")</f>
        <v/>
      </c>
      <c r="D96" s="8" t="str">
        <f>IF(本体!L95&lt;&gt; "", "C-14", "")</f>
        <v/>
      </c>
      <c r="E96" s="8" t="str">
        <f>IF(本体!M95&lt;&gt; "", "N-13", "")</f>
        <v/>
      </c>
      <c r="F96" s="8" t="str">
        <f>IF(本体!N95&lt;&gt; "", "F-18", "")</f>
        <v/>
      </c>
      <c r="G96" s="8" t="str">
        <f>IF(本体!O95&lt;&gt; "", "Na-22", "")</f>
        <v/>
      </c>
      <c r="H96" s="8" t="str">
        <f>IF(本体!P95&lt;&gt; "", "P-32", "")</f>
        <v/>
      </c>
      <c r="I96" s="8" t="str">
        <f>IF(本体!Q95&lt;&gt; "", "P-33", "")</f>
        <v/>
      </c>
      <c r="J96" s="8" t="str">
        <f>IF(本体!R95&lt;&gt; "", "S-35", "")</f>
        <v/>
      </c>
      <c r="K96" s="8" t="str">
        <f>IF(本体!S95&lt;&gt; "", "Cl-36", "")</f>
        <v/>
      </c>
      <c r="L96" s="8" t="str">
        <f>IF(本体!T95&lt;&gt; "", "Ca-45", "")</f>
        <v/>
      </c>
      <c r="M96" s="8" t="str">
        <f>IF(本体!U95&lt;&gt; "", "Cr-51", "")</f>
        <v/>
      </c>
      <c r="N96" s="8" t="str">
        <f>IF(本体!V95&lt;&gt; "", "Fe-59", "")</f>
        <v/>
      </c>
      <c r="O96" s="8" t="str">
        <f>IF(本体!W95&lt;&gt; "", "Co-57", "")</f>
        <v/>
      </c>
      <c r="P96" s="8" t="str">
        <f>IF(本体!X95&lt;&gt; "", "Co-60", "")</f>
        <v/>
      </c>
      <c r="Q96" s="8" t="str">
        <f>IF(本体!Y95&lt;&gt; "", "Cu-64", "")</f>
        <v/>
      </c>
      <c r="R96" s="8" t="str">
        <f>IF(本体!Z95&lt;&gt; "", "Zn-65", "")</f>
        <v/>
      </c>
      <c r="S96" s="8" t="str">
        <f>IF(本体!AA95&lt;&gt; "", "Ga-67", "")</f>
        <v/>
      </c>
      <c r="T96" s="8" t="str">
        <f>IF(本体!AB95&lt;&gt; "", "Ga-68", "")</f>
        <v/>
      </c>
      <c r="U96" s="8" t="str">
        <f>IF(本体!AC95&lt;&gt; "", "Ge-68", "")</f>
        <v/>
      </c>
      <c r="V96" s="8" t="str">
        <f>IF(本体!AD95&lt;&gt; "", "Y-88", "")</f>
        <v/>
      </c>
      <c r="W96" s="8" t="str">
        <f>IF(本体!AE95&lt;&gt; "", "Zr-89", "")</f>
        <v/>
      </c>
      <c r="X96" s="8" t="str">
        <f>IF(本体!AF95&lt;&gt; "", "Y-90", "")</f>
        <v/>
      </c>
      <c r="Y96" s="8" t="str">
        <f>IF(本体!AG95&lt;&gt; "", "Tc-99m", "")</f>
        <v/>
      </c>
      <c r="Z96" s="8" t="str">
        <f>IF(本体!AH95&lt;&gt; "", "In-111", "")</f>
        <v/>
      </c>
      <c r="AA96" s="8" t="str">
        <f>IF(本体!AI95&lt;&gt; "", "I-123", "")</f>
        <v/>
      </c>
      <c r="AB96" s="8" t="str">
        <f>IF(本体!AJ95&lt;&gt; "", "I-124", "")</f>
        <v/>
      </c>
      <c r="AC96" s="8" t="str">
        <f>IF(本体!AK95&lt;&gt; "", "I-125", "")</f>
        <v/>
      </c>
      <c r="AD96" s="8" t="str">
        <f>IF(本体!AL95&lt;&gt; "", "I-131", "")</f>
        <v/>
      </c>
      <c r="AE96" s="8" t="str">
        <f>IF(本体!AM95&lt;&gt; "", "Ba-135m", "")</f>
        <v/>
      </c>
      <c r="AF96" s="8" t="str">
        <f>IF(本体!AN95&lt;&gt; "", "Cs-137", "")</f>
        <v/>
      </c>
      <c r="AG96" s="8" t="str">
        <f>IF(本体!AO95&lt;&gt; "", "Lu-177", "")</f>
        <v/>
      </c>
      <c r="AH96" s="8" t="str">
        <f>IF(本体!AP95&lt;&gt; "", "Re-188", "")</f>
        <v/>
      </c>
      <c r="AI96" s="8" t="str">
        <f>IF(本体!AQ95&lt;&gt; "", "Ir-192", "")</f>
        <v/>
      </c>
      <c r="AJ96" s="8" t="str">
        <f>IF(本体!AR95&lt;&gt; "", "Tl-201", "")</f>
        <v/>
      </c>
      <c r="AK96" s="8" t="str">
        <f>IF(本体!AS95&lt;&gt; "", "Pb-210", "")</f>
        <v/>
      </c>
      <c r="AL96" s="8" t="str">
        <f>IF(本体!AT95&lt;&gt; "", "At-211", "")</f>
        <v/>
      </c>
      <c r="AM96" s="8" t="str">
        <f>IF(本体!AU95&lt;&gt; "", "Pb-212", "")</f>
        <v/>
      </c>
      <c r="AN96" s="8" t="str">
        <f>IF(本体!AV95&lt;&gt; "", "Ra-223", "")</f>
        <v/>
      </c>
      <c r="AO96" s="8" t="str">
        <f>IF(本体!AW95&lt;&gt; "", "Ra-224", "")</f>
        <v/>
      </c>
      <c r="AP96" s="8" t="str">
        <f>IF(本体!AX95&lt;&gt; "", "Ac-225", "")</f>
        <v/>
      </c>
      <c r="AQ96" s="8" t="str">
        <f t="shared" si="1"/>
        <v/>
      </c>
    </row>
    <row r="97" spans="1:43">
      <c r="A97" s="8">
        <f>本体!C96</f>
        <v>0</v>
      </c>
      <c r="B97" s="8" t="str">
        <f>IF(本体!J96&lt;&gt; "", "H-3", "")</f>
        <v/>
      </c>
      <c r="C97" s="8" t="str">
        <f>IF(本体!K96&lt;&gt; "", "C-11", "")</f>
        <v/>
      </c>
      <c r="D97" s="8" t="str">
        <f>IF(本体!L96&lt;&gt; "", "C-14", "")</f>
        <v/>
      </c>
      <c r="E97" s="8" t="str">
        <f>IF(本体!M96&lt;&gt; "", "N-13", "")</f>
        <v/>
      </c>
      <c r="F97" s="8" t="str">
        <f>IF(本体!N96&lt;&gt; "", "F-18", "")</f>
        <v/>
      </c>
      <c r="G97" s="8" t="str">
        <f>IF(本体!O96&lt;&gt; "", "Na-22", "")</f>
        <v/>
      </c>
      <c r="H97" s="8" t="str">
        <f>IF(本体!P96&lt;&gt; "", "P-32", "")</f>
        <v/>
      </c>
      <c r="I97" s="8" t="str">
        <f>IF(本体!Q96&lt;&gt; "", "P-33", "")</f>
        <v/>
      </c>
      <c r="J97" s="8" t="str">
        <f>IF(本体!R96&lt;&gt; "", "S-35", "")</f>
        <v/>
      </c>
      <c r="K97" s="8" t="str">
        <f>IF(本体!S96&lt;&gt; "", "Cl-36", "")</f>
        <v/>
      </c>
      <c r="L97" s="8" t="str">
        <f>IF(本体!T96&lt;&gt; "", "Ca-45", "")</f>
        <v/>
      </c>
      <c r="M97" s="8" t="str">
        <f>IF(本体!U96&lt;&gt; "", "Cr-51", "")</f>
        <v/>
      </c>
      <c r="N97" s="8" t="str">
        <f>IF(本体!V96&lt;&gt; "", "Fe-59", "")</f>
        <v/>
      </c>
      <c r="O97" s="8" t="str">
        <f>IF(本体!W96&lt;&gt; "", "Co-57", "")</f>
        <v/>
      </c>
      <c r="P97" s="8" t="str">
        <f>IF(本体!X96&lt;&gt; "", "Co-60", "")</f>
        <v/>
      </c>
      <c r="Q97" s="8" t="str">
        <f>IF(本体!Y96&lt;&gt; "", "Cu-64", "")</f>
        <v/>
      </c>
      <c r="R97" s="8" t="str">
        <f>IF(本体!Z96&lt;&gt; "", "Zn-65", "")</f>
        <v/>
      </c>
      <c r="S97" s="8" t="str">
        <f>IF(本体!AA96&lt;&gt; "", "Ga-67", "")</f>
        <v/>
      </c>
      <c r="T97" s="8" t="str">
        <f>IF(本体!AB96&lt;&gt; "", "Ga-68", "")</f>
        <v/>
      </c>
      <c r="U97" s="8" t="str">
        <f>IF(本体!AC96&lt;&gt; "", "Ge-68", "")</f>
        <v/>
      </c>
      <c r="V97" s="8" t="str">
        <f>IF(本体!AD96&lt;&gt; "", "Y-88", "")</f>
        <v/>
      </c>
      <c r="W97" s="8" t="str">
        <f>IF(本体!AE96&lt;&gt; "", "Zr-89", "")</f>
        <v/>
      </c>
      <c r="X97" s="8" t="str">
        <f>IF(本体!AF96&lt;&gt; "", "Y-90", "")</f>
        <v/>
      </c>
      <c r="Y97" s="8" t="str">
        <f>IF(本体!AG96&lt;&gt; "", "Tc-99m", "")</f>
        <v/>
      </c>
      <c r="Z97" s="8" t="str">
        <f>IF(本体!AH96&lt;&gt; "", "In-111", "")</f>
        <v/>
      </c>
      <c r="AA97" s="8" t="str">
        <f>IF(本体!AI96&lt;&gt; "", "I-123", "")</f>
        <v/>
      </c>
      <c r="AB97" s="8" t="str">
        <f>IF(本体!AJ96&lt;&gt; "", "I-124", "")</f>
        <v/>
      </c>
      <c r="AC97" s="8" t="str">
        <f>IF(本体!AK96&lt;&gt; "", "I-125", "")</f>
        <v/>
      </c>
      <c r="AD97" s="8" t="str">
        <f>IF(本体!AL96&lt;&gt; "", "I-131", "")</f>
        <v/>
      </c>
      <c r="AE97" s="8" t="str">
        <f>IF(本体!AM96&lt;&gt; "", "Ba-135m", "")</f>
        <v/>
      </c>
      <c r="AF97" s="8" t="str">
        <f>IF(本体!AN96&lt;&gt; "", "Cs-137", "")</f>
        <v/>
      </c>
      <c r="AG97" s="8" t="str">
        <f>IF(本体!AO96&lt;&gt; "", "Lu-177", "")</f>
        <v/>
      </c>
      <c r="AH97" s="8" t="str">
        <f>IF(本体!AP96&lt;&gt; "", "Re-188", "")</f>
        <v/>
      </c>
      <c r="AI97" s="8" t="str">
        <f>IF(本体!AQ96&lt;&gt; "", "Ir-192", "")</f>
        <v/>
      </c>
      <c r="AJ97" s="8" t="str">
        <f>IF(本体!AR96&lt;&gt; "", "Tl-201", "")</f>
        <v/>
      </c>
      <c r="AK97" s="8" t="str">
        <f>IF(本体!AS96&lt;&gt; "", "Pb-210", "")</f>
        <v/>
      </c>
      <c r="AL97" s="8" t="str">
        <f>IF(本体!AT96&lt;&gt; "", "At-211", "")</f>
        <v/>
      </c>
      <c r="AM97" s="8" t="str">
        <f>IF(本体!AU96&lt;&gt; "", "Pb-212", "")</f>
        <v/>
      </c>
      <c r="AN97" s="8" t="str">
        <f>IF(本体!AV96&lt;&gt; "", "Ra-223", "")</f>
        <v/>
      </c>
      <c r="AO97" s="8" t="str">
        <f>IF(本体!AW96&lt;&gt; "", "Ra-224", "")</f>
        <v/>
      </c>
      <c r="AP97" s="8" t="str">
        <f>IF(本体!AX96&lt;&gt; "", "Ac-225", "")</f>
        <v/>
      </c>
      <c r="AQ97" s="8" t="str">
        <f t="shared" si="1"/>
        <v/>
      </c>
    </row>
    <row r="98" spans="1:43">
      <c r="A98" s="8">
        <f>本体!C97</f>
        <v>0</v>
      </c>
      <c r="B98" s="8" t="str">
        <f>IF(本体!J97&lt;&gt; "", "H-3", "")</f>
        <v/>
      </c>
      <c r="C98" s="8" t="str">
        <f>IF(本体!K97&lt;&gt; "", "C-11", "")</f>
        <v/>
      </c>
      <c r="D98" s="8" t="str">
        <f>IF(本体!L97&lt;&gt; "", "C-14", "")</f>
        <v/>
      </c>
      <c r="E98" s="8" t="str">
        <f>IF(本体!M97&lt;&gt; "", "N-13", "")</f>
        <v/>
      </c>
      <c r="F98" s="8" t="str">
        <f>IF(本体!N97&lt;&gt; "", "F-18", "")</f>
        <v/>
      </c>
      <c r="G98" s="8" t="str">
        <f>IF(本体!O97&lt;&gt; "", "Na-22", "")</f>
        <v/>
      </c>
      <c r="H98" s="8" t="str">
        <f>IF(本体!P97&lt;&gt; "", "P-32", "")</f>
        <v/>
      </c>
      <c r="I98" s="8" t="str">
        <f>IF(本体!Q97&lt;&gt; "", "P-33", "")</f>
        <v/>
      </c>
      <c r="J98" s="8" t="str">
        <f>IF(本体!R97&lt;&gt; "", "S-35", "")</f>
        <v/>
      </c>
      <c r="K98" s="8" t="str">
        <f>IF(本体!S97&lt;&gt; "", "Cl-36", "")</f>
        <v/>
      </c>
      <c r="L98" s="8" t="str">
        <f>IF(本体!T97&lt;&gt; "", "Ca-45", "")</f>
        <v/>
      </c>
      <c r="M98" s="8" t="str">
        <f>IF(本体!U97&lt;&gt; "", "Cr-51", "")</f>
        <v/>
      </c>
      <c r="N98" s="8" t="str">
        <f>IF(本体!V97&lt;&gt; "", "Fe-59", "")</f>
        <v/>
      </c>
      <c r="O98" s="8" t="str">
        <f>IF(本体!W97&lt;&gt; "", "Co-57", "")</f>
        <v/>
      </c>
      <c r="P98" s="8" t="str">
        <f>IF(本体!X97&lt;&gt; "", "Co-60", "")</f>
        <v/>
      </c>
      <c r="Q98" s="8" t="str">
        <f>IF(本体!Y97&lt;&gt; "", "Cu-64", "")</f>
        <v/>
      </c>
      <c r="R98" s="8" t="str">
        <f>IF(本体!Z97&lt;&gt; "", "Zn-65", "")</f>
        <v/>
      </c>
      <c r="S98" s="8" t="str">
        <f>IF(本体!AA97&lt;&gt; "", "Ga-67", "")</f>
        <v/>
      </c>
      <c r="T98" s="8" t="str">
        <f>IF(本体!AB97&lt;&gt; "", "Ga-68", "")</f>
        <v/>
      </c>
      <c r="U98" s="8" t="str">
        <f>IF(本体!AC97&lt;&gt; "", "Ge-68", "")</f>
        <v/>
      </c>
      <c r="V98" s="8" t="str">
        <f>IF(本体!AD97&lt;&gt; "", "Y-88", "")</f>
        <v/>
      </c>
      <c r="W98" s="8" t="str">
        <f>IF(本体!AE97&lt;&gt; "", "Zr-89", "")</f>
        <v/>
      </c>
      <c r="X98" s="8" t="str">
        <f>IF(本体!AF97&lt;&gt; "", "Y-90", "")</f>
        <v/>
      </c>
      <c r="Y98" s="8" t="str">
        <f>IF(本体!AG97&lt;&gt; "", "Tc-99m", "")</f>
        <v/>
      </c>
      <c r="Z98" s="8" t="str">
        <f>IF(本体!AH97&lt;&gt; "", "In-111", "")</f>
        <v/>
      </c>
      <c r="AA98" s="8" t="str">
        <f>IF(本体!AI97&lt;&gt; "", "I-123", "")</f>
        <v/>
      </c>
      <c r="AB98" s="8" t="str">
        <f>IF(本体!AJ97&lt;&gt; "", "I-124", "")</f>
        <v/>
      </c>
      <c r="AC98" s="8" t="str">
        <f>IF(本体!AK97&lt;&gt; "", "I-125", "")</f>
        <v/>
      </c>
      <c r="AD98" s="8" t="str">
        <f>IF(本体!AL97&lt;&gt; "", "I-131", "")</f>
        <v/>
      </c>
      <c r="AE98" s="8" t="str">
        <f>IF(本体!AM97&lt;&gt; "", "Ba-135m", "")</f>
        <v/>
      </c>
      <c r="AF98" s="8" t="str">
        <f>IF(本体!AN97&lt;&gt; "", "Cs-137", "")</f>
        <v/>
      </c>
      <c r="AG98" s="8" t="str">
        <f>IF(本体!AO97&lt;&gt; "", "Lu-177", "")</f>
        <v/>
      </c>
      <c r="AH98" s="8" t="str">
        <f>IF(本体!AP97&lt;&gt; "", "Re-188", "")</f>
        <v/>
      </c>
      <c r="AI98" s="8" t="str">
        <f>IF(本体!AQ97&lt;&gt; "", "Ir-192", "")</f>
        <v/>
      </c>
      <c r="AJ98" s="8" t="str">
        <f>IF(本体!AR97&lt;&gt; "", "Tl-201", "")</f>
        <v/>
      </c>
      <c r="AK98" s="8" t="str">
        <f>IF(本体!AS97&lt;&gt; "", "Pb-210", "")</f>
        <v/>
      </c>
      <c r="AL98" s="8" t="str">
        <f>IF(本体!AT97&lt;&gt; "", "At-211", "")</f>
        <v/>
      </c>
      <c r="AM98" s="8" t="str">
        <f>IF(本体!AU97&lt;&gt; "", "Pb-212", "")</f>
        <v/>
      </c>
      <c r="AN98" s="8" t="str">
        <f>IF(本体!AV97&lt;&gt; "", "Ra-223", "")</f>
        <v/>
      </c>
      <c r="AO98" s="8" t="str">
        <f>IF(本体!AW97&lt;&gt; "", "Ra-224", "")</f>
        <v/>
      </c>
      <c r="AP98" s="8" t="str">
        <f>IF(本体!AX97&lt;&gt; "", "Ac-225", "")</f>
        <v/>
      </c>
      <c r="AQ98" s="8" t="str">
        <f t="shared" si="1"/>
        <v/>
      </c>
    </row>
    <row r="99" spans="1:43">
      <c r="A99" s="8">
        <f>本体!C98</f>
        <v>0</v>
      </c>
      <c r="B99" s="8" t="str">
        <f>IF(本体!J98&lt;&gt; "", "H-3", "")</f>
        <v/>
      </c>
      <c r="C99" s="8" t="str">
        <f>IF(本体!K98&lt;&gt; "", "C-11", "")</f>
        <v/>
      </c>
      <c r="D99" s="8" t="str">
        <f>IF(本体!L98&lt;&gt; "", "C-14", "")</f>
        <v/>
      </c>
      <c r="E99" s="8" t="str">
        <f>IF(本体!M98&lt;&gt; "", "N-13", "")</f>
        <v/>
      </c>
      <c r="F99" s="8" t="str">
        <f>IF(本体!N98&lt;&gt; "", "F-18", "")</f>
        <v/>
      </c>
      <c r="G99" s="8" t="str">
        <f>IF(本体!O98&lt;&gt; "", "Na-22", "")</f>
        <v/>
      </c>
      <c r="H99" s="8" t="str">
        <f>IF(本体!P98&lt;&gt; "", "P-32", "")</f>
        <v/>
      </c>
      <c r="I99" s="8" t="str">
        <f>IF(本体!Q98&lt;&gt; "", "P-33", "")</f>
        <v/>
      </c>
      <c r="J99" s="8" t="str">
        <f>IF(本体!R98&lt;&gt; "", "S-35", "")</f>
        <v/>
      </c>
      <c r="K99" s="8" t="str">
        <f>IF(本体!S98&lt;&gt; "", "Cl-36", "")</f>
        <v/>
      </c>
      <c r="L99" s="8" t="str">
        <f>IF(本体!T98&lt;&gt; "", "Ca-45", "")</f>
        <v/>
      </c>
      <c r="M99" s="8" t="str">
        <f>IF(本体!U98&lt;&gt; "", "Cr-51", "")</f>
        <v/>
      </c>
      <c r="N99" s="8" t="str">
        <f>IF(本体!V98&lt;&gt; "", "Fe-59", "")</f>
        <v/>
      </c>
      <c r="O99" s="8" t="str">
        <f>IF(本体!W98&lt;&gt; "", "Co-57", "")</f>
        <v/>
      </c>
      <c r="P99" s="8" t="str">
        <f>IF(本体!X98&lt;&gt; "", "Co-60", "")</f>
        <v/>
      </c>
      <c r="Q99" s="8" t="str">
        <f>IF(本体!Y98&lt;&gt; "", "Cu-64", "")</f>
        <v/>
      </c>
      <c r="R99" s="8" t="str">
        <f>IF(本体!Z98&lt;&gt; "", "Zn-65", "")</f>
        <v/>
      </c>
      <c r="S99" s="8" t="str">
        <f>IF(本体!AA98&lt;&gt; "", "Ga-67", "")</f>
        <v/>
      </c>
      <c r="T99" s="8" t="str">
        <f>IF(本体!AB98&lt;&gt; "", "Ga-68", "")</f>
        <v/>
      </c>
      <c r="U99" s="8" t="str">
        <f>IF(本体!AC98&lt;&gt; "", "Ge-68", "")</f>
        <v/>
      </c>
      <c r="V99" s="8" t="str">
        <f>IF(本体!AD98&lt;&gt; "", "Y-88", "")</f>
        <v/>
      </c>
      <c r="W99" s="8" t="str">
        <f>IF(本体!AE98&lt;&gt; "", "Zr-89", "")</f>
        <v/>
      </c>
      <c r="X99" s="8" t="str">
        <f>IF(本体!AF98&lt;&gt; "", "Y-90", "")</f>
        <v/>
      </c>
      <c r="Y99" s="8" t="str">
        <f>IF(本体!AG98&lt;&gt; "", "Tc-99m", "")</f>
        <v/>
      </c>
      <c r="Z99" s="8" t="str">
        <f>IF(本体!AH98&lt;&gt; "", "In-111", "")</f>
        <v/>
      </c>
      <c r="AA99" s="8" t="str">
        <f>IF(本体!AI98&lt;&gt; "", "I-123", "")</f>
        <v/>
      </c>
      <c r="AB99" s="8" t="str">
        <f>IF(本体!AJ98&lt;&gt; "", "I-124", "")</f>
        <v/>
      </c>
      <c r="AC99" s="8" t="str">
        <f>IF(本体!AK98&lt;&gt; "", "I-125", "")</f>
        <v/>
      </c>
      <c r="AD99" s="8" t="str">
        <f>IF(本体!AL98&lt;&gt; "", "I-131", "")</f>
        <v/>
      </c>
      <c r="AE99" s="8" t="str">
        <f>IF(本体!AM98&lt;&gt; "", "Ba-135m", "")</f>
        <v/>
      </c>
      <c r="AF99" s="8" t="str">
        <f>IF(本体!AN98&lt;&gt; "", "Cs-137", "")</f>
        <v/>
      </c>
      <c r="AG99" s="8" t="str">
        <f>IF(本体!AO98&lt;&gt; "", "Lu-177", "")</f>
        <v/>
      </c>
      <c r="AH99" s="8" t="str">
        <f>IF(本体!AP98&lt;&gt; "", "Re-188", "")</f>
        <v/>
      </c>
      <c r="AI99" s="8" t="str">
        <f>IF(本体!AQ98&lt;&gt; "", "Ir-192", "")</f>
        <v/>
      </c>
      <c r="AJ99" s="8" t="str">
        <f>IF(本体!AR98&lt;&gt; "", "Tl-201", "")</f>
        <v/>
      </c>
      <c r="AK99" s="8" t="str">
        <f>IF(本体!AS98&lt;&gt; "", "Pb-210", "")</f>
        <v/>
      </c>
      <c r="AL99" s="8" t="str">
        <f>IF(本体!AT98&lt;&gt; "", "At-211", "")</f>
        <v/>
      </c>
      <c r="AM99" s="8" t="str">
        <f>IF(本体!AU98&lt;&gt; "", "Pb-212", "")</f>
        <v/>
      </c>
      <c r="AN99" s="8" t="str">
        <f>IF(本体!AV98&lt;&gt; "", "Ra-223", "")</f>
        <v/>
      </c>
      <c r="AO99" s="8" t="str">
        <f>IF(本体!AW98&lt;&gt; "", "Ra-224", "")</f>
        <v/>
      </c>
      <c r="AP99" s="8" t="str">
        <f>IF(本体!AX98&lt;&gt; "", "Ac-225", "")</f>
        <v/>
      </c>
      <c r="AQ99" s="8" t="str">
        <f t="shared" si="1"/>
        <v/>
      </c>
    </row>
    <row r="100" spans="1:43">
      <c r="A100" s="8">
        <f>本体!C99</f>
        <v>0</v>
      </c>
      <c r="B100" s="8" t="str">
        <f>IF(本体!J99&lt;&gt; "", "H-3", "")</f>
        <v/>
      </c>
      <c r="C100" s="8" t="str">
        <f>IF(本体!K99&lt;&gt; "", "C-11", "")</f>
        <v/>
      </c>
      <c r="D100" s="8" t="str">
        <f>IF(本体!L99&lt;&gt; "", "C-14", "")</f>
        <v/>
      </c>
      <c r="E100" s="8" t="str">
        <f>IF(本体!M99&lt;&gt; "", "N-13", "")</f>
        <v/>
      </c>
      <c r="F100" s="8" t="str">
        <f>IF(本体!N99&lt;&gt; "", "F-18", "")</f>
        <v/>
      </c>
      <c r="G100" s="8" t="str">
        <f>IF(本体!O99&lt;&gt; "", "Na-22", "")</f>
        <v/>
      </c>
      <c r="H100" s="8" t="str">
        <f>IF(本体!P99&lt;&gt; "", "P-32", "")</f>
        <v/>
      </c>
      <c r="I100" s="8" t="str">
        <f>IF(本体!Q99&lt;&gt; "", "P-33", "")</f>
        <v/>
      </c>
      <c r="J100" s="8" t="str">
        <f>IF(本体!R99&lt;&gt; "", "S-35", "")</f>
        <v/>
      </c>
      <c r="K100" s="8" t="str">
        <f>IF(本体!S99&lt;&gt; "", "Cl-36", "")</f>
        <v/>
      </c>
      <c r="L100" s="8" t="str">
        <f>IF(本体!T99&lt;&gt; "", "Ca-45", "")</f>
        <v/>
      </c>
      <c r="M100" s="8" t="str">
        <f>IF(本体!U99&lt;&gt; "", "Cr-51", "")</f>
        <v/>
      </c>
      <c r="N100" s="8" t="str">
        <f>IF(本体!V99&lt;&gt; "", "Fe-59", "")</f>
        <v/>
      </c>
      <c r="O100" s="8" t="str">
        <f>IF(本体!W99&lt;&gt; "", "Co-57", "")</f>
        <v/>
      </c>
      <c r="P100" s="8" t="str">
        <f>IF(本体!X99&lt;&gt; "", "Co-60", "")</f>
        <v/>
      </c>
      <c r="Q100" s="8" t="str">
        <f>IF(本体!Y99&lt;&gt; "", "Cu-64", "")</f>
        <v/>
      </c>
      <c r="R100" s="8" t="str">
        <f>IF(本体!Z99&lt;&gt; "", "Zn-65", "")</f>
        <v/>
      </c>
      <c r="S100" s="8" t="str">
        <f>IF(本体!AA99&lt;&gt; "", "Ga-67", "")</f>
        <v/>
      </c>
      <c r="T100" s="8" t="str">
        <f>IF(本体!AB99&lt;&gt; "", "Ga-68", "")</f>
        <v/>
      </c>
      <c r="U100" s="8" t="str">
        <f>IF(本体!AC99&lt;&gt; "", "Ge-68", "")</f>
        <v/>
      </c>
      <c r="V100" s="8" t="str">
        <f>IF(本体!AD99&lt;&gt; "", "Y-88", "")</f>
        <v/>
      </c>
      <c r="W100" s="8" t="str">
        <f>IF(本体!AE99&lt;&gt; "", "Zr-89", "")</f>
        <v/>
      </c>
      <c r="X100" s="8" t="str">
        <f>IF(本体!AF99&lt;&gt; "", "Y-90", "")</f>
        <v/>
      </c>
      <c r="Y100" s="8" t="str">
        <f>IF(本体!AG99&lt;&gt; "", "Tc-99m", "")</f>
        <v/>
      </c>
      <c r="Z100" s="8" t="str">
        <f>IF(本体!AH99&lt;&gt; "", "In-111", "")</f>
        <v/>
      </c>
      <c r="AA100" s="8" t="str">
        <f>IF(本体!AI99&lt;&gt; "", "I-123", "")</f>
        <v/>
      </c>
      <c r="AB100" s="8" t="str">
        <f>IF(本体!AJ99&lt;&gt; "", "I-124", "")</f>
        <v/>
      </c>
      <c r="AC100" s="8" t="str">
        <f>IF(本体!AK99&lt;&gt; "", "I-125", "")</f>
        <v/>
      </c>
      <c r="AD100" s="8" t="str">
        <f>IF(本体!AL99&lt;&gt; "", "I-131", "")</f>
        <v/>
      </c>
      <c r="AE100" s="8" t="str">
        <f>IF(本体!AM99&lt;&gt; "", "Ba-135m", "")</f>
        <v/>
      </c>
      <c r="AF100" s="8" t="str">
        <f>IF(本体!AN99&lt;&gt; "", "Cs-137", "")</f>
        <v/>
      </c>
      <c r="AG100" s="8" t="str">
        <f>IF(本体!AO99&lt;&gt; "", "Lu-177", "")</f>
        <v/>
      </c>
      <c r="AH100" s="8" t="str">
        <f>IF(本体!AP99&lt;&gt; "", "Re-188", "")</f>
        <v/>
      </c>
      <c r="AI100" s="8" t="str">
        <f>IF(本体!AQ99&lt;&gt; "", "Ir-192", "")</f>
        <v/>
      </c>
      <c r="AJ100" s="8" t="str">
        <f>IF(本体!AR99&lt;&gt; "", "Tl-201", "")</f>
        <v/>
      </c>
      <c r="AK100" s="8" t="str">
        <f>IF(本体!AS99&lt;&gt; "", "Pb-210", "")</f>
        <v/>
      </c>
      <c r="AL100" s="8" t="str">
        <f>IF(本体!AT99&lt;&gt; "", "At-211", "")</f>
        <v/>
      </c>
      <c r="AM100" s="8" t="str">
        <f>IF(本体!AU99&lt;&gt; "", "Pb-212", "")</f>
        <v/>
      </c>
      <c r="AN100" s="8" t="str">
        <f>IF(本体!AV99&lt;&gt; "", "Ra-223", "")</f>
        <v/>
      </c>
      <c r="AO100" s="8" t="str">
        <f>IF(本体!AW99&lt;&gt; "", "Ra-224", "")</f>
        <v/>
      </c>
      <c r="AP100" s="8" t="str">
        <f>IF(本体!AX99&lt;&gt; "", "Ac-225", "")</f>
        <v/>
      </c>
      <c r="AQ100" s="8" t="str">
        <f t="shared" si="1"/>
        <v/>
      </c>
    </row>
    <row r="101" spans="1:43">
      <c r="A101" s="8">
        <f>本体!C100</f>
        <v>0</v>
      </c>
      <c r="B101" s="8" t="str">
        <f>IF(本体!J100&lt;&gt; "", "H-3", "")</f>
        <v/>
      </c>
      <c r="C101" s="8" t="str">
        <f>IF(本体!K100&lt;&gt; "", "C-11", "")</f>
        <v/>
      </c>
      <c r="D101" s="8" t="str">
        <f>IF(本体!L100&lt;&gt; "", "C-14", "")</f>
        <v/>
      </c>
      <c r="E101" s="8" t="str">
        <f>IF(本体!M100&lt;&gt; "", "N-13", "")</f>
        <v/>
      </c>
      <c r="F101" s="8" t="str">
        <f>IF(本体!N100&lt;&gt; "", "F-18", "")</f>
        <v/>
      </c>
      <c r="G101" s="8" t="str">
        <f>IF(本体!O100&lt;&gt; "", "Na-22", "")</f>
        <v/>
      </c>
      <c r="H101" s="8" t="str">
        <f>IF(本体!P100&lt;&gt; "", "P-32", "")</f>
        <v/>
      </c>
      <c r="I101" s="8" t="str">
        <f>IF(本体!Q100&lt;&gt; "", "P-33", "")</f>
        <v/>
      </c>
      <c r="J101" s="8" t="str">
        <f>IF(本体!R100&lt;&gt; "", "S-35", "")</f>
        <v/>
      </c>
      <c r="K101" s="8" t="str">
        <f>IF(本体!S100&lt;&gt; "", "Cl-36", "")</f>
        <v/>
      </c>
      <c r="L101" s="8" t="str">
        <f>IF(本体!T100&lt;&gt; "", "Ca-45", "")</f>
        <v/>
      </c>
      <c r="M101" s="8" t="str">
        <f>IF(本体!U100&lt;&gt; "", "Cr-51", "")</f>
        <v/>
      </c>
      <c r="N101" s="8" t="str">
        <f>IF(本体!V100&lt;&gt; "", "Fe-59", "")</f>
        <v/>
      </c>
      <c r="O101" s="8" t="str">
        <f>IF(本体!W100&lt;&gt; "", "Co-57", "")</f>
        <v/>
      </c>
      <c r="P101" s="8" t="str">
        <f>IF(本体!X100&lt;&gt; "", "Co-60", "")</f>
        <v/>
      </c>
      <c r="Q101" s="8" t="str">
        <f>IF(本体!Y100&lt;&gt; "", "Cu-64", "")</f>
        <v/>
      </c>
      <c r="R101" s="8" t="str">
        <f>IF(本体!Z100&lt;&gt; "", "Zn-65", "")</f>
        <v/>
      </c>
      <c r="S101" s="8" t="str">
        <f>IF(本体!AA100&lt;&gt; "", "Ga-67", "")</f>
        <v/>
      </c>
      <c r="T101" s="8" t="str">
        <f>IF(本体!AB100&lt;&gt; "", "Ga-68", "")</f>
        <v/>
      </c>
      <c r="U101" s="8" t="str">
        <f>IF(本体!AC100&lt;&gt; "", "Ge-68", "")</f>
        <v/>
      </c>
      <c r="V101" s="8" t="str">
        <f>IF(本体!AD100&lt;&gt; "", "Y-88", "")</f>
        <v/>
      </c>
      <c r="W101" s="8" t="str">
        <f>IF(本体!AE100&lt;&gt; "", "Zr-89", "")</f>
        <v/>
      </c>
      <c r="X101" s="8" t="str">
        <f>IF(本体!AF100&lt;&gt; "", "Y-90", "")</f>
        <v/>
      </c>
      <c r="Y101" s="8" t="str">
        <f>IF(本体!AG100&lt;&gt; "", "Tc-99m", "")</f>
        <v/>
      </c>
      <c r="Z101" s="8" t="str">
        <f>IF(本体!AH100&lt;&gt; "", "In-111", "")</f>
        <v/>
      </c>
      <c r="AA101" s="8" t="str">
        <f>IF(本体!AI100&lt;&gt; "", "I-123", "")</f>
        <v/>
      </c>
      <c r="AB101" s="8" t="str">
        <f>IF(本体!AJ100&lt;&gt; "", "I-124", "")</f>
        <v/>
      </c>
      <c r="AC101" s="8" t="str">
        <f>IF(本体!AK100&lt;&gt; "", "I-125", "")</f>
        <v/>
      </c>
      <c r="AD101" s="8" t="str">
        <f>IF(本体!AL100&lt;&gt; "", "I-131", "")</f>
        <v/>
      </c>
      <c r="AE101" s="8" t="str">
        <f>IF(本体!AM100&lt;&gt; "", "Ba-135m", "")</f>
        <v/>
      </c>
      <c r="AF101" s="8" t="str">
        <f>IF(本体!AN100&lt;&gt; "", "Cs-137", "")</f>
        <v/>
      </c>
      <c r="AG101" s="8" t="str">
        <f>IF(本体!AO100&lt;&gt; "", "Lu-177", "")</f>
        <v/>
      </c>
      <c r="AH101" s="8" t="str">
        <f>IF(本体!AP100&lt;&gt; "", "Re-188", "")</f>
        <v/>
      </c>
      <c r="AI101" s="8" t="str">
        <f>IF(本体!AQ100&lt;&gt; "", "Ir-192", "")</f>
        <v/>
      </c>
      <c r="AJ101" s="8" t="str">
        <f>IF(本体!AR100&lt;&gt; "", "Tl-201", "")</f>
        <v/>
      </c>
      <c r="AK101" s="8" t="str">
        <f>IF(本体!AS100&lt;&gt; "", "Pb-210", "")</f>
        <v/>
      </c>
      <c r="AL101" s="8" t="str">
        <f>IF(本体!AT100&lt;&gt; "", "At-211", "")</f>
        <v/>
      </c>
      <c r="AM101" s="8" t="str">
        <f>IF(本体!AU100&lt;&gt; "", "Pb-212", "")</f>
        <v/>
      </c>
      <c r="AN101" s="8" t="str">
        <f>IF(本体!AV100&lt;&gt; "", "Ra-223", "")</f>
        <v/>
      </c>
      <c r="AO101" s="8" t="str">
        <f>IF(本体!AW100&lt;&gt; "", "Ra-224", "")</f>
        <v/>
      </c>
      <c r="AP101" s="8" t="str">
        <f>IF(本体!AX100&lt;&gt; "", "Ac-225", "")</f>
        <v/>
      </c>
      <c r="AQ101" s="8" t="str">
        <f t="shared" si="1"/>
        <v/>
      </c>
    </row>
    <row r="102" spans="1:43">
      <c r="A102" s="8">
        <f>本体!C101</f>
        <v>0</v>
      </c>
      <c r="B102" s="8" t="str">
        <f>IF(本体!J101&lt;&gt; "", "H-3", "")</f>
        <v/>
      </c>
      <c r="C102" s="8" t="str">
        <f>IF(本体!K101&lt;&gt; "", "C-11", "")</f>
        <v/>
      </c>
      <c r="D102" s="8" t="str">
        <f>IF(本体!L101&lt;&gt; "", "C-14", "")</f>
        <v/>
      </c>
      <c r="E102" s="8" t="str">
        <f>IF(本体!M101&lt;&gt; "", "N-13", "")</f>
        <v/>
      </c>
      <c r="F102" s="8" t="str">
        <f>IF(本体!N101&lt;&gt; "", "F-18", "")</f>
        <v/>
      </c>
      <c r="G102" s="8" t="str">
        <f>IF(本体!O101&lt;&gt; "", "Na-22", "")</f>
        <v/>
      </c>
      <c r="H102" s="8" t="str">
        <f>IF(本体!P101&lt;&gt; "", "P-32", "")</f>
        <v/>
      </c>
      <c r="I102" s="8" t="str">
        <f>IF(本体!Q101&lt;&gt; "", "P-33", "")</f>
        <v/>
      </c>
      <c r="J102" s="8" t="str">
        <f>IF(本体!R101&lt;&gt; "", "S-35", "")</f>
        <v/>
      </c>
      <c r="K102" s="8" t="str">
        <f>IF(本体!S101&lt;&gt; "", "Cl-36", "")</f>
        <v/>
      </c>
      <c r="L102" s="8" t="str">
        <f>IF(本体!T101&lt;&gt; "", "Ca-45", "")</f>
        <v/>
      </c>
      <c r="M102" s="8" t="str">
        <f>IF(本体!U101&lt;&gt; "", "Cr-51", "")</f>
        <v/>
      </c>
      <c r="N102" s="8" t="str">
        <f>IF(本体!V101&lt;&gt; "", "Fe-59", "")</f>
        <v/>
      </c>
      <c r="O102" s="8" t="str">
        <f>IF(本体!W101&lt;&gt; "", "Co-57", "")</f>
        <v/>
      </c>
      <c r="P102" s="8" t="str">
        <f>IF(本体!X101&lt;&gt; "", "Co-60", "")</f>
        <v/>
      </c>
      <c r="Q102" s="8" t="str">
        <f>IF(本体!Y101&lt;&gt; "", "Cu-64", "")</f>
        <v/>
      </c>
      <c r="R102" s="8" t="str">
        <f>IF(本体!Z101&lt;&gt; "", "Zn-65", "")</f>
        <v/>
      </c>
      <c r="S102" s="8" t="str">
        <f>IF(本体!AA101&lt;&gt; "", "Ga-67", "")</f>
        <v/>
      </c>
      <c r="T102" s="8" t="str">
        <f>IF(本体!AB101&lt;&gt; "", "Ga-68", "")</f>
        <v/>
      </c>
      <c r="U102" s="8" t="str">
        <f>IF(本体!AC101&lt;&gt; "", "Ge-68", "")</f>
        <v/>
      </c>
      <c r="V102" s="8" t="str">
        <f>IF(本体!AD101&lt;&gt; "", "Y-88", "")</f>
        <v/>
      </c>
      <c r="W102" s="8" t="str">
        <f>IF(本体!AE101&lt;&gt; "", "Zr-89", "")</f>
        <v/>
      </c>
      <c r="X102" s="8" t="str">
        <f>IF(本体!AF101&lt;&gt; "", "Y-90", "")</f>
        <v/>
      </c>
      <c r="Y102" s="8" t="str">
        <f>IF(本体!AG101&lt;&gt; "", "Tc-99m", "")</f>
        <v/>
      </c>
      <c r="Z102" s="8" t="str">
        <f>IF(本体!AH101&lt;&gt; "", "In-111", "")</f>
        <v/>
      </c>
      <c r="AA102" s="8" t="str">
        <f>IF(本体!AI101&lt;&gt; "", "I-123", "")</f>
        <v/>
      </c>
      <c r="AB102" s="8" t="str">
        <f>IF(本体!AJ101&lt;&gt; "", "I-124", "")</f>
        <v/>
      </c>
      <c r="AC102" s="8" t="str">
        <f>IF(本体!AK101&lt;&gt; "", "I-125", "")</f>
        <v/>
      </c>
      <c r="AD102" s="8" t="str">
        <f>IF(本体!AL101&lt;&gt; "", "I-131", "")</f>
        <v/>
      </c>
      <c r="AE102" s="8" t="str">
        <f>IF(本体!AM101&lt;&gt; "", "Ba-135m", "")</f>
        <v/>
      </c>
      <c r="AF102" s="8" t="str">
        <f>IF(本体!AN101&lt;&gt; "", "Cs-137", "")</f>
        <v/>
      </c>
      <c r="AG102" s="8" t="str">
        <f>IF(本体!AO101&lt;&gt; "", "Lu-177", "")</f>
        <v/>
      </c>
      <c r="AH102" s="8" t="str">
        <f>IF(本体!AP101&lt;&gt; "", "Re-188", "")</f>
        <v/>
      </c>
      <c r="AI102" s="8" t="str">
        <f>IF(本体!AQ101&lt;&gt; "", "Ir-192", "")</f>
        <v/>
      </c>
      <c r="AJ102" s="8" t="str">
        <f>IF(本体!AR101&lt;&gt; "", "Tl-201", "")</f>
        <v/>
      </c>
      <c r="AK102" s="8" t="str">
        <f>IF(本体!AS101&lt;&gt; "", "Pb-210", "")</f>
        <v/>
      </c>
      <c r="AL102" s="8" t="str">
        <f>IF(本体!AT101&lt;&gt; "", "At-211", "")</f>
        <v/>
      </c>
      <c r="AM102" s="8" t="str">
        <f>IF(本体!AU101&lt;&gt; "", "Pb-212", "")</f>
        <v/>
      </c>
      <c r="AN102" s="8" t="str">
        <f>IF(本体!AV101&lt;&gt; "", "Ra-223", "")</f>
        <v/>
      </c>
      <c r="AO102" s="8" t="str">
        <f>IF(本体!AW101&lt;&gt; "", "Ra-224", "")</f>
        <v/>
      </c>
      <c r="AP102" s="8" t="str">
        <f>IF(本体!AX101&lt;&gt; "", "Ac-225", "")</f>
        <v/>
      </c>
      <c r="AQ102" s="8" t="str">
        <f t="shared" si="1"/>
        <v/>
      </c>
    </row>
    <row r="103" spans="1:43">
      <c r="A103" s="8">
        <f>本体!C102</f>
        <v>0</v>
      </c>
      <c r="B103" s="8" t="str">
        <f>IF(本体!J102&lt;&gt; "", "H-3", "")</f>
        <v/>
      </c>
      <c r="C103" s="8" t="str">
        <f>IF(本体!K102&lt;&gt; "", "C-11", "")</f>
        <v/>
      </c>
      <c r="D103" s="8" t="str">
        <f>IF(本体!L102&lt;&gt; "", "C-14", "")</f>
        <v/>
      </c>
      <c r="E103" s="8" t="str">
        <f>IF(本体!M102&lt;&gt; "", "N-13", "")</f>
        <v/>
      </c>
      <c r="F103" s="8" t="str">
        <f>IF(本体!N102&lt;&gt; "", "F-18", "")</f>
        <v/>
      </c>
      <c r="G103" s="8" t="str">
        <f>IF(本体!O102&lt;&gt; "", "Na-22", "")</f>
        <v/>
      </c>
      <c r="H103" s="8" t="str">
        <f>IF(本体!P102&lt;&gt; "", "P-32", "")</f>
        <v/>
      </c>
      <c r="I103" s="8" t="str">
        <f>IF(本体!Q102&lt;&gt; "", "P-33", "")</f>
        <v/>
      </c>
      <c r="J103" s="8" t="str">
        <f>IF(本体!R102&lt;&gt; "", "S-35", "")</f>
        <v/>
      </c>
      <c r="K103" s="8" t="str">
        <f>IF(本体!S102&lt;&gt; "", "Cl-36", "")</f>
        <v/>
      </c>
      <c r="L103" s="8" t="str">
        <f>IF(本体!T102&lt;&gt; "", "Ca-45", "")</f>
        <v/>
      </c>
      <c r="M103" s="8" t="str">
        <f>IF(本体!U102&lt;&gt; "", "Cr-51", "")</f>
        <v/>
      </c>
      <c r="N103" s="8" t="str">
        <f>IF(本体!V102&lt;&gt; "", "Fe-59", "")</f>
        <v/>
      </c>
      <c r="O103" s="8" t="str">
        <f>IF(本体!W102&lt;&gt; "", "Co-57", "")</f>
        <v/>
      </c>
      <c r="P103" s="8" t="str">
        <f>IF(本体!X102&lt;&gt; "", "Co-60", "")</f>
        <v/>
      </c>
      <c r="Q103" s="8" t="str">
        <f>IF(本体!Y102&lt;&gt; "", "Cu-64", "")</f>
        <v/>
      </c>
      <c r="R103" s="8" t="str">
        <f>IF(本体!Z102&lt;&gt; "", "Zn-65", "")</f>
        <v/>
      </c>
      <c r="S103" s="8" t="str">
        <f>IF(本体!AA102&lt;&gt; "", "Ga-67", "")</f>
        <v/>
      </c>
      <c r="T103" s="8" t="str">
        <f>IF(本体!AB102&lt;&gt; "", "Ga-68", "")</f>
        <v/>
      </c>
      <c r="U103" s="8" t="str">
        <f>IF(本体!AC102&lt;&gt; "", "Ge-68", "")</f>
        <v/>
      </c>
      <c r="V103" s="8" t="str">
        <f>IF(本体!AD102&lt;&gt; "", "Y-88", "")</f>
        <v/>
      </c>
      <c r="W103" s="8" t="str">
        <f>IF(本体!AE102&lt;&gt; "", "Zr-89", "")</f>
        <v/>
      </c>
      <c r="X103" s="8" t="str">
        <f>IF(本体!AF102&lt;&gt; "", "Y-90", "")</f>
        <v/>
      </c>
      <c r="Y103" s="8" t="str">
        <f>IF(本体!AG102&lt;&gt; "", "Tc-99m", "")</f>
        <v/>
      </c>
      <c r="Z103" s="8" t="str">
        <f>IF(本体!AH102&lt;&gt; "", "In-111", "")</f>
        <v/>
      </c>
      <c r="AA103" s="8" t="str">
        <f>IF(本体!AI102&lt;&gt; "", "I-123", "")</f>
        <v/>
      </c>
      <c r="AB103" s="8" t="str">
        <f>IF(本体!AJ102&lt;&gt; "", "I-124", "")</f>
        <v/>
      </c>
      <c r="AC103" s="8" t="str">
        <f>IF(本体!AK102&lt;&gt; "", "I-125", "")</f>
        <v/>
      </c>
      <c r="AD103" s="8" t="str">
        <f>IF(本体!AL102&lt;&gt; "", "I-131", "")</f>
        <v/>
      </c>
      <c r="AE103" s="8" t="str">
        <f>IF(本体!AM102&lt;&gt; "", "Ba-135m", "")</f>
        <v/>
      </c>
      <c r="AF103" s="8" t="str">
        <f>IF(本体!AN102&lt;&gt; "", "Cs-137", "")</f>
        <v/>
      </c>
      <c r="AG103" s="8" t="str">
        <f>IF(本体!AO102&lt;&gt; "", "Lu-177", "")</f>
        <v/>
      </c>
      <c r="AH103" s="8" t="str">
        <f>IF(本体!AP102&lt;&gt; "", "Re-188", "")</f>
        <v/>
      </c>
      <c r="AI103" s="8" t="str">
        <f>IF(本体!AQ102&lt;&gt; "", "Ir-192", "")</f>
        <v/>
      </c>
      <c r="AJ103" s="8" t="str">
        <f>IF(本体!AR102&lt;&gt; "", "Tl-201", "")</f>
        <v/>
      </c>
      <c r="AK103" s="8" t="str">
        <f>IF(本体!AS102&lt;&gt; "", "Pb-210", "")</f>
        <v/>
      </c>
      <c r="AL103" s="8" t="str">
        <f>IF(本体!AT102&lt;&gt; "", "At-211", "")</f>
        <v/>
      </c>
      <c r="AM103" s="8" t="str">
        <f>IF(本体!AU102&lt;&gt; "", "Pb-212", "")</f>
        <v/>
      </c>
      <c r="AN103" s="8" t="str">
        <f>IF(本体!AV102&lt;&gt; "", "Ra-223", "")</f>
        <v/>
      </c>
      <c r="AO103" s="8" t="str">
        <f>IF(本体!AW102&lt;&gt; "", "Ra-224", "")</f>
        <v/>
      </c>
      <c r="AP103" s="8" t="str">
        <f>IF(本体!AX102&lt;&gt; "", "Ac-225", "")</f>
        <v/>
      </c>
      <c r="AQ103" s="8" t="str">
        <f t="shared" si="1"/>
        <v/>
      </c>
    </row>
    <row r="104" spans="1:43">
      <c r="A104" s="8">
        <f>本体!C103</f>
        <v>0</v>
      </c>
      <c r="B104" s="8" t="str">
        <f>IF(本体!J103&lt;&gt; "", "H-3", "")</f>
        <v/>
      </c>
      <c r="C104" s="8" t="str">
        <f>IF(本体!K103&lt;&gt; "", "C-11", "")</f>
        <v/>
      </c>
      <c r="D104" s="8" t="str">
        <f>IF(本体!L103&lt;&gt; "", "C-14", "")</f>
        <v/>
      </c>
      <c r="E104" s="8" t="str">
        <f>IF(本体!M103&lt;&gt; "", "N-13", "")</f>
        <v/>
      </c>
      <c r="F104" s="8" t="str">
        <f>IF(本体!N103&lt;&gt; "", "F-18", "")</f>
        <v/>
      </c>
      <c r="G104" s="8" t="str">
        <f>IF(本体!O103&lt;&gt; "", "Na-22", "")</f>
        <v/>
      </c>
      <c r="H104" s="8" t="str">
        <f>IF(本体!P103&lt;&gt; "", "P-32", "")</f>
        <v/>
      </c>
      <c r="I104" s="8" t="str">
        <f>IF(本体!Q103&lt;&gt; "", "P-33", "")</f>
        <v/>
      </c>
      <c r="J104" s="8" t="str">
        <f>IF(本体!R103&lt;&gt; "", "S-35", "")</f>
        <v/>
      </c>
      <c r="K104" s="8" t="str">
        <f>IF(本体!S103&lt;&gt; "", "Cl-36", "")</f>
        <v/>
      </c>
      <c r="L104" s="8" t="str">
        <f>IF(本体!T103&lt;&gt; "", "Ca-45", "")</f>
        <v/>
      </c>
      <c r="M104" s="8" t="str">
        <f>IF(本体!U103&lt;&gt; "", "Cr-51", "")</f>
        <v/>
      </c>
      <c r="N104" s="8" t="str">
        <f>IF(本体!V103&lt;&gt; "", "Fe-59", "")</f>
        <v/>
      </c>
      <c r="O104" s="8" t="str">
        <f>IF(本体!W103&lt;&gt; "", "Co-57", "")</f>
        <v/>
      </c>
      <c r="P104" s="8" t="str">
        <f>IF(本体!X103&lt;&gt; "", "Co-60", "")</f>
        <v/>
      </c>
      <c r="Q104" s="8" t="str">
        <f>IF(本体!Y103&lt;&gt; "", "Cu-64", "")</f>
        <v/>
      </c>
      <c r="R104" s="8" t="str">
        <f>IF(本体!Z103&lt;&gt; "", "Zn-65", "")</f>
        <v/>
      </c>
      <c r="S104" s="8" t="str">
        <f>IF(本体!AA103&lt;&gt; "", "Ga-67", "")</f>
        <v/>
      </c>
      <c r="T104" s="8" t="str">
        <f>IF(本体!AB103&lt;&gt; "", "Ga-68", "")</f>
        <v/>
      </c>
      <c r="U104" s="8" t="str">
        <f>IF(本体!AC103&lt;&gt; "", "Ge-68", "")</f>
        <v/>
      </c>
      <c r="V104" s="8" t="str">
        <f>IF(本体!AD103&lt;&gt; "", "Y-88", "")</f>
        <v/>
      </c>
      <c r="W104" s="8" t="str">
        <f>IF(本体!AE103&lt;&gt; "", "Zr-89", "")</f>
        <v/>
      </c>
      <c r="X104" s="8" t="str">
        <f>IF(本体!AF103&lt;&gt; "", "Y-90", "")</f>
        <v/>
      </c>
      <c r="Y104" s="8" t="str">
        <f>IF(本体!AG103&lt;&gt; "", "Tc-99m", "")</f>
        <v/>
      </c>
      <c r="Z104" s="8" t="str">
        <f>IF(本体!AH103&lt;&gt; "", "In-111", "")</f>
        <v/>
      </c>
      <c r="AA104" s="8" t="str">
        <f>IF(本体!AI103&lt;&gt; "", "I-123", "")</f>
        <v/>
      </c>
      <c r="AB104" s="8" t="str">
        <f>IF(本体!AJ103&lt;&gt; "", "I-124", "")</f>
        <v/>
      </c>
      <c r="AC104" s="8" t="str">
        <f>IF(本体!AK103&lt;&gt; "", "I-125", "")</f>
        <v/>
      </c>
      <c r="AD104" s="8" t="str">
        <f>IF(本体!AL103&lt;&gt; "", "I-131", "")</f>
        <v/>
      </c>
      <c r="AE104" s="8" t="str">
        <f>IF(本体!AM103&lt;&gt; "", "Ba-135m", "")</f>
        <v/>
      </c>
      <c r="AF104" s="8" t="str">
        <f>IF(本体!AN103&lt;&gt; "", "Cs-137", "")</f>
        <v/>
      </c>
      <c r="AG104" s="8" t="str">
        <f>IF(本体!AO103&lt;&gt; "", "Lu-177", "")</f>
        <v/>
      </c>
      <c r="AH104" s="8" t="str">
        <f>IF(本体!AP103&lt;&gt; "", "Re-188", "")</f>
        <v/>
      </c>
      <c r="AI104" s="8" t="str">
        <f>IF(本体!AQ103&lt;&gt; "", "Ir-192", "")</f>
        <v/>
      </c>
      <c r="AJ104" s="8" t="str">
        <f>IF(本体!AR103&lt;&gt; "", "Tl-201", "")</f>
        <v/>
      </c>
      <c r="AK104" s="8" t="str">
        <f>IF(本体!AS103&lt;&gt; "", "Pb-210", "")</f>
        <v/>
      </c>
      <c r="AL104" s="8" t="str">
        <f>IF(本体!AT103&lt;&gt; "", "At-211", "")</f>
        <v/>
      </c>
      <c r="AM104" s="8" t="str">
        <f>IF(本体!AU103&lt;&gt; "", "Pb-212", "")</f>
        <v/>
      </c>
      <c r="AN104" s="8" t="str">
        <f>IF(本体!AV103&lt;&gt; "", "Ra-223", "")</f>
        <v/>
      </c>
      <c r="AO104" s="8" t="str">
        <f>IF(本体!AW103&lt;&gt; "", "Ra-224", "")</f>
        <v/>
      </c>
      <c r="AP104" s="8" t="str">
        <f>IF(本体!AX103&lt;&gt; "", "Ac-225", "")</f>
        <v/>
      </c>
      <c r="AQ104" s="8" t="str">
        <f t="shared" si="1"/>
        <v/>
      </c>
    </row>
    <row r="105" spans="1:43">
      <c r="A105" s="8">
        <f>本体!C104</f>
        <v>0</v>
      </c>
      <c r="B105" s="8" t="str">
        <f>IF(本体!J104&lt;&gt; "", "H-3", "")</f>
        <v/>
      </c>
      <c r="C105" s="8" t="str">
        <f>IF(本体!K104&lt;&gt; "", "C-11", "")</f>
        <v/>
      </c>
      <c r="D105" s="8" t="str">
        <f>IF(本体!L104&lt;&gt; "", "C-14", "")</f>
        <v/>
      </c>
      <c r="E105" s="8" t="str">
        <f>IF(本体!M104&lt;&gt; "", "N-13", "")</f>
        <v/>
      </c>
      <c r="F105" s="8" t="str">
        <f>IF(本体!N104&lt;&gt; "", "F-18", "")</f>
        <v/>
      </c>
      <c r="G105" s="8" t="str">
        <f>IF(本体!O104&lt;&gt; "", "Na-22", "")</f>
        <v/>
      </c>
      <c r="H105" s="8" t="str">
        <f>IF(本体!P104&lt;&gt; "", "P-32", "")</f>
        <v/>
      </c>
      <c r="I105" s="8" t="str">
        <f>IF(本体!Q104&lt;&gt; "", "P-33", "")</f>
        <v/>
      </c>
      <c r="J105" s="8" t="str">
        <f>IF(本体!R104&lt;&gt; "", "S-35", "")</f>
        <v/>
      </c>
      <c r="K105" s="8" t="str">
        <f>IF(本体!S104&lt;&gt; "", "Cl-36", "")</f>
        <v/>
      </c>
      <c r="L105" s="8" t="str">
        <f>IF(本体!T104&lt;&gt; "", "Ca-45", "")</f>
        <v/>
      </c>
      <c r="M105" s="8" t="str">
        <f>IF(本体!U104&lt;&gt; "", "Cr-51", "")</f>
        <v/>
      </c>
      <c r="N105" s="8" t="str">
        <f>IF(本体!V104&lt;&gt; "", "Fe-59", "")</f>
        <v/>
      </c>
      <c r="O105" s="8" t="str">
        <f>IF(本体!W104&lt;&gt; "", "Co-57", "")</f>
        <v/>
      </c>
      <c r="P105" s="8" t="str">
        <f>IF(本体!X104&lt;&gt; "", "Co-60", "")</f>
        <v/>
      </c>
      <c r="Q105" s="8" t="str">
        <f>IF(本体!Y104&lt;&gt; "", "Cu-64", "")</f>
        <v/>
      </c>
      <c r="R105" s="8" t="str">
        <f>IF(本体!Z104&lt;&gt; "", "Zn-65", "")</f>
        <v/>
      </c>
      <c r="S105" s="8" t="str">
        <f>IF(本体!AA104&lt;&gt; "", "Ga-67", "")</f>
        <v/>
      </c>
      <c r="T105" s="8" t="str">
        <f>IF(本体!AB104&lt;&gt; "", "Ga-68", "")</f>
        <v/>
      </c>
      <c r="U105" s="8" t="str">
        <f>IF(本体!AC104&lt;&gt; "", "Ge-68", "")</f>
        <v/>
      </c>
      <c r="V105" s="8" t="str">
        <f>IF(本体!AD104&lt;&gt; "", "Y-88", "")</f>
        <v/>
      </c>
      <c r="W105" s="8" t="str">
        <f>IF(本体!AE104&lt;&gt; "", "Zr-89", "")</f>
        <v/>
      </c>
      <c r="X105" s="8" t="str">
        <f>IF(本体!AF104&lt;&gt; "", "Y-90", "")</f>
        <v/>
      </c>
      <c r="Y105" s="8" t="str">
        <f>IF(本体!AG104&lt;&gt; "", "Tc-99m", "")</f>
        <v/>
      </c>
      <c r="Z105" s="8" t="str">
        <f>IF(本体!AH104&lt;&gt; "", "In-111", "")</f>
        <v/>
      </c>
      <c r="AA105" s="8" t="str">
        <f>IF(本体!AI104&lt;&gt; "", "I-123", "")</f>
        <v/>
      </c>
      <c r="AB105" s="8" t="str">
        <f>IF(本体!AJ104&lt;&gt; "", "I-124", "")</f>
        <v/>
      </c>
      <c r="AC105" s="8" t="str">
        <f>IF(本体!AK104&lt;&gt; "", "I-125", "")</f>
        <v/>
      </c>
      <c r="AD105" s="8" t="str">
        <f>IF(本体!AL104&lt;&gt; "", "I-131", "")</f>
        <v/>
      </c>
      <c r="AE105" s="8" t="str">
        <f>IF(本体!AM104&lt;&gt; "", "Ba-135m", "")</f>
        <v/>
      </c>
      <c r="AF105" s="8" t="str">
        <f>IF(本体!AN104&lt;&gt; "", "Cs-137", "")</f>
        <v/>
      </c>
      <c r="AG105" s="8" t="str">
        <f>IF(本体!AO104&lt;&gt; "", "Lu-177", "")</f>
        <v/>
      </c>
      <c r="AH105" s="8" t="str">
        <f>IF(本体!AP104&lt;&gt; "", "Re-188", "")</f>
        <v/>
      </c>
      <c r="AI105" s="8" t="str">
        <f>IF(本体!AQ104&lt;&gt; "", "Ir-192", "")</f>
        <v/>
      </c>
      <c r="AJ105" s="8" t="str">
        <f>IF(本体!AR104&lt;&gt; "", "Tl-201", "")</f>
        <v/>
      </c>
      <c r="AK105" s="8" t="str">
        <f>IF(本体!AS104&lt;&gt; "", "Pb-210", "")</f>
        <v/>
      </c>
      <c r="AL105" s="8" t="str">
        <f>IF(本体!AT104&lt;&gt; "", "At-211", "")</f>
        <v/>
      </c>
      <c r="AM105" s="8" t="str">
        <f>IF(本体!AU104&lt;&gt; "", "Pb-212", "")</f>
        <v/>
      </c>
      <c r="AN105" s="8" t="str">
        <f>IF(本体!AV104&lt;&gt; "", "Ra-223", "")</f>
        <v/>
      </c>
      <c r="AO105" s="8" t="str">
        <f>IF(本体!AW104&lt;&gt; "", "Ra-224", "")</f>
        <v/>
      </c>
      <c r="AP105" s="8" t="str">
        <f>IF(本体!AX104&lt;&gt; "", "Ac-225", "")</f>
        <v/>
      </c>
      <c r="AQ105" s="8" t="str">
        <f t="shared" si="1"/>
        <v/>
      </c>
    </row>
    <row r="106" spans="1:43">
      <c r="A106" s="8">
        <f>本体!C105</f>
        <v>0</v>
      </c>
      <c r="B106" s="8" t="str">
        <f>IF(本体!J105&lt;&gt; "", "H-3", "")</f>
        <v/>
      </c>
      <c r="C106" s="8" t="str">
        <f>IF(本体!K105&lt;&gt; "", "C-11", "")</f>
        <v/>
      </c>
      <c r="D106" s="8" t="str">
        <f>IF(本体!L105&lt;&gt; "", "C-14", "")</f>
        <v/>
      </c>
      <c r="E106" s="8" t="str">
        <f>IF(本体!M105&lt;&gt; "", "N-13", "")</f>
        <v/>
      </c>
      <c r="F106" s="8" t="str">
        <f>IF(本体!N105&lt;&gt; "", "F-18", "")</f>
        <v/>
      </c>
      <c r="G106" s="8" t="str">
        <f>IF(本体!O105&lt;&gt; "", "Na-22", "")</f>
        <v/>
      </c>
      <c r="H106" s="8" t="str">
        <f>IF(本体!P105&lt;&gt; "", "P-32", "")</f>
        <v/>
      </c>
      <c r="I106" s="8" t="str">
        <f>IF(本体!Q105&lt;&gt; "", "P-33", "")</f>
        <v/>
      </c>
      <c r="J106" s="8" t="str">
        <f>IF(本体!R105&lt;&gt; "", "S-35", "")</f>
        <v/>
      </c>
      <c r="K106" s="8" t="str">
        <f>IF(本体!S105&lt;&gt; "", "Cl-36", "")</f>
        <v/>
      </c>
      <c r="L106" s="8" t="str">
        <f>IF(本体!T105&lt;&gt; "", "Ca-45", "")</f>
        <v/>
      </c>
      <c r="M106" s="8" t="str">
        <f>IF(本体!U105&lt;&gt; "", "Cr-51", "")</f>
        <v/>
      </c>
      <c r="N106" s="8" t="str">
        <f>IF(本体!V105&lt;&gt; "", "Fe-59", "")</f>
        <v/>
      </c>
      <c r="O106" s="8" t="str">
        <f>IF(本体!W105&lt;&gt; "", "Co-57", "")</f>
        <v/>
      </c>
      <c r="P106" s="8" t="str">
        <f>IF(本体!X105&lt;&gt; "", "Co-60", "")</f>
        <v/>
      </c>
      <c r="Q106" s="8" t="str">
        <f>IF(本体!Y105&lt;&gt; "", "Cu-64", "")</f>
        <v/>
      </c>
      <c r="R106" s="8" t="str">
        <f>IF(本体!Z105&lt;&gt; "", "Zn-65", "")</f>
        <v/>
      </c>
      <c r="S106" s="8" t="str">
        <f>IF(本体!AA105&lt;&gt; "", "Ga-67", "")</f>
        <v/>
      </c>
      <c r="T106" s="8" t="str">
        <f>IF(本体!AB105&lt;&gt; "", "Ga-68", "")</f>
        <v/>
      </c>
      <c r="U106" s="8" t="str">
        <f>IF(本体!AC105&lt;&gt; "", "Ge-68", "")</f>
        <v/>
      </c>
      <c r="V106" s="8" t="str">
        <f>IF(本体!AD105&lt;&gt; "", "Y-88", "")</f>
        <v/>
      </c>
      <c r="W106" s="8" t="str">
        <f>IF(本体!AE105&lt;&gt; "", "Zr-89", "")</f>
        <v/>
      </c>
      <c r="X106" s="8" t="str">
        <f>IF(本体!AF105&lt;&gt; "", "Y-90", "")</f>
        <v/>
      </c>
      <c r="Y106" s="8" t="str">
        <f>IF(本体!AG105&lt;&gt; "", "Tc-99m", "")</f>
        <v/>
      </c>
      <c r="Z106" s="8" t="str">
        <f>IF(本体!AH105&lt;&gt; "", "In-111", "")</f>
        <v/>
      </c>
      <c r="AA106" s="8" t="str">
        <f>IF(本体!AI105&lt;&gt; "", "I-123", "")</f>
        <v/>
      </c>
      <c r="AB106" s="8" t="str">
        <f>IF(本体!AJ105&lt;&gt; "", "I-124", "")</f>
        <v/>
      </c>
      <c r="AC106" s="8" t="str">
        <f>IF(本体!AK105&lt;&gt; "", "I-125", "")</f>
        <v/>
      </c>
      <c r="AD106" s="8" t="str">
        <f>IF(本体!AL105&lt;&gt; "", "I-131", "")</f>
        <v/>
      </c>
      <c r="AE106" s="8" t="str">
        <f>IF(本体!AM105&lt;&gt; "", "Ba-135m", "")</f>
        <v/>
      </c>
      <c r="AF106" s="8" t="str">
        <f>IF(本体!AN105&lt;&gt; "", "Cs-137", "")</f>
        <v/>
      </c>
      <c r="AG106" s="8" t="str">
        <f>IF(本体!AO105&lt;&gt; "", "Lu-177", "")</f>
        <v/>
      </c>
      <c r="AH106" s="8" t="str">
        <f>IF(本体!AP105&lt;&gt; "", "Re-188", "")</f>
        <v/>
      </c>
      <c r="AI106" s="8" t="str">
        <f>IF(本体!AQ105&lt;&gt; "", "Ir-192", "")</f>
        <v/>
      </c>
      <c r="AJ106" s="8" t="str">
        <f>IF(本体!AR105&lt;&gt; "", "Tl-201", "")</f>
        <v/>
      </c>
      <c r="AK106" s="8" t="str">
        <f>IF(本体!AS105&lt;&gt; "", "Pb-210", "")</f>
        <v/>
      </c>
      <c r="AL106" s="8" t="str">
        <f>IF(本体!AT105&lt;&gt; "", "At-211", "")</f>
        <v/>
      </c>
      <c r="AM106" s="8" t="str">
        <f>IF(本体!AU105&lt;&gt; "", "Pb-212", "")</f>
        <v/>
      </c>
      <c r="AN106" s="8" t="str">
        <f>IF(本体!AV105&lt;&gt; "", "Ra-223", "")</f>
        <v/>
      </c>
      <c r="AO106" s="8" t="str">
        <f>IF(本体!AW105&lt;&gt; "", "Ra-224", "")</f>
        <v/>
      </c>
      <c r="AP106" s="8" t="str">
        <f>IF(本体!AX105&lt;&gt; "", "Ac-225", "")</f>
        <v/>
      </c>
      <c r="AQ106" s="8" t="str">
        <f t="shared" si="1"/>
        <v/>
      </c>
    </row>
    <row r="107" spans="1:43">
      <c r="A107" s="8">
        <f>本体!C106</f>
        <v>0</v>
      </c>
      <c r="B107" s="8" t="str">
        <f>IF(本体!J106&lt;&gt; "", "H-3", "")</f>
        <v/>
      </c>
      <c r="C107" s="8" t="str">
        <f>IF(本体!K106&lt;&gt; "", "C-11", "")</f>
        <v/>
      </c>
      <c r="D107" s="8" t="str">
        <f>IF(本体!L106&lt;&gt; "", "C-14", "")</f>
        <v/>
      </c>
      <c r="E107" s="8" t="str">
        <f>IF(本体!M106&lt;&gt; "", "N-13", "")</f>
        <v/>
      </c>
      <c r="F107" s="8" t="str">
        <f>IF(本体!N106&lt;&gt; "", "F-18", "")</f>
        <v/>
      </c>
      <c r="G107" s="8" t="str">
        <f>IF(本体!O106&lt;&gt; "", "Na-22", "")</f>
        <v/>
      </c>
      <c r="H107" s="8" t="str">
        <f>IF(本体!P106&lt;&gt; "", "P-32", "")</f>
        <v/>
      </c>
      <c r="I107" s="8" t="str">
        <f>IF(本体!Q106&lt;&gt; "", "P-33", "")</f>
        <v/>
      </c>
      <c r="J107" s="8" t="str">
        <f>IF(本体!R106&lt;&gt; "", "S-35", "")</f>
        <v/>
      </c>
      <c r="K107" s="8" t="str">
        <f>IF(本体!S106&lt;&gt; "", "Cl-36", "")</f>
        <v/>
      </c>
      <c r="L107" s="8" t="str">
        <f>IF(本体!T106&lt;&gt; "", "Ca-45", "")</f>
        <v/>
      </c>
      <c r="M107" s="8" t="str">
        <f>IF(本体!U106&lt;&gt; "", "Cr-51", "")</f>
        <v/>
      </c>
      <c r="N107" s="8" t="str">
        <f>IF(本体!V106&lt;&gt; "", "Fe-59", "")</f>
        <v/>
      </c>
      <c r="O107" s="8" t="str">
        <f>IF(本体!W106&lt;&gt; "", "Co-57", "")</f>
        <v/>
      </c>
      <c r="P107" s="8" t="str">
        <f>IF(本体!X106&lt;&gt; "", "Co-60", "")</f>
        <v/>
      </c>
      <c r="Q107" s="8" t="str">
        <f>IF(本体!Y106&lt;&gt; "", "Cu-64", "")</f>
        <v/>
      </c>
      <c r="R107" s="8" t="str">
        <f>IF(本体!Z106&lt;&gt; "", "Zn-65", "")</f>
        <v/>
      </c>
      <c r="S107" s="8" t="str">
        <f>IF(本体!AA106&lt;&gt; "", "Ga-67", "")</f>
        <v/>
      </c>
      <c r="T107" s="8" t="str">
        <f>IF(本体!AB106&lt;&gt; "", "Ga-68", "")</f>
        <v/>
      </c>
      <c r="U107" s="8" t="str">
        <f>IF(本体!AC106&lt;&gt; "", "Ge-68", "")</f>
        <v/>
      </c>
      <c r="V107" s="8" t="str">
        <f>IF(本体!AD106&lt;&gt; "", "Y-88", "")</f>
        <v/>
      </c>
      <c r="W107" s="8" t="str">
        <f>IF(本体!AE106&lt;&gt; "", "Zr-89", "")</f>
        <v/>
      </c>
      <c r="X107" s="8" t="str">
        <f>IF(本体!AF106&lt;&gt; "", "Y-90", "")</f>
        <v/>
      </c>
      <c r="Y107" s="8" t="str">
        <f>IF(本体!AG106&lt;&gt; "", "Tc-99m", "")</f>
        <v/>
      </c>
      <c r="Z107" s="8" t="str">
        <f>IF(本体!AH106&lt;&gt; "", "In-111", "")</f>
        <v/>
      </c>
      <c r="AA107" s="8" t="str">
        <f>IF(本体!AI106&lt;&gt; "", "I-123", "")</f>
        <v/>
      </c>
      <c r="AB107" s="8" t="str">
        <f>IF(本体!AJ106&lt;&gt; "", "I-124", "")</f>
        <v/>
      </c>
      <c r="AC107" s="8" t="str">
        <f>IF(本体!AK106&lt;&gt; "", "I-125", "")</f>
        <v/>
      </c>
      <c r="AD107" s="8" t="str">
        <f>IF(本体!AL106&lt;&gt; "", "I-131", "")</f>
        <v/>
      </c>
      <c r="AE107" s="8" t="str">
        <f>IF(本体!AM106&lt;&gt; "", "Ba-135m", "")</f>
        <v/>
      </c>
      <c r="AF107" s="8" t="str">
        <f>IF(本体!AN106&lt;&gt; "", "Cs-137", "")</f>
        <v/>
      </c>
      <c r="AG107" s="8" t="str">
        <f>IF(本体!AO106&lt;&gt; "", "Lu-177", "")</f>
        <v/>
      </c>
      <c r="AH107" s="8" t="str">
        <f>IF(本体!AP106&lt;&gt; "", "Re-188", "")</f>
        <v/>
      </c>
      <c r="AI107" s="8" t="str">
        <f>IF(本体!AQ106&lt;&gt; "", "Ir-192", "")</f>
        <v/>
      </c>
      <c r="AJ107" s="8" t="str">
        <f>IF(本体!AR106&lt;&gt; "", "Tl-201", "")</f>
        <v/>
      </c>
      <c r="AK107" s="8" t="str">
        <f>IF(本体!AS106&lt;&gt; "", "Pb-210", "")</f>
        <v/>
      </c>
      <c r="AL107" s="8" t="str">
        <f>IF(本体!AT106&lt;&gt; "", "At-211", "")</f>
        <v/>
      </c>
      <c r="AM107" s="8" t="str">
        <f>IF(本体!AU106&lt;&gt; "", "Pb-212", "")</f>
        <v/>
      </c>
      <c r="AN107" s="8" t="str">
        <f>IF(本体!AV106&lt;&gt; "", "Ra-223", "")</f>
        <v/>
      </c>
      <c r="AO107" s="8" t="str">
        <f>IF(本体!AW106&lt;&gt; "", "Ra-224", "")</f>
        <v/>
      </c>
      <c r="AP107" s="8" t="str">
        <f>IF(本体!AX106&lt;&gt; "", "Ac-225", "")</f>
        <v/>
      </c>
      <c r="AQ107" s="8" t="str">
        <f t="shared" si="1"/>
        <v/>
      </c>
    </row>
    <row r="108" spans="1:43">
      <c r="A108" s="8">
        <f>本体!C107</f>
        <v>0</v>
      </c>
      <c r="B108" s="8" t="str">
        <f>IF(本体!J107&lt;&gt; "", "H-3", "")</f>
        <v/>
      </c>
      <c r="C108" s="8" t="str">
        <f>IF(本体!K107&lt;&gt; "", "C-11", "")</f>
        <v/>
      </c>
      <c r="D108" s="8" t="str">
        <f>IF(本体!L107&lt;&gt; "", "C-14", "")</f>
        <v/>
      </c>
      <c r="E108" s="8" t="str">
        <f>IF(本体!M107&lt;&gt; "", "N-13", "")</f>
        <v/>
      </c>
      <c r="F108" s="8" t="str">
        <f>IF(本体!N107&lt;&gt; "", "F-18", "")</f>
        <v/>
      </c>
      <c r="G108" s="8" t="str">
        <f>IF(本体!O107&lt;&gt; "", "Na-22", "")</f>
        <v/>
      </c>
      <c r="H108" s="8" t="str">
        <f>IF(本体!P107&lt;&gt; "", "P-32", "")</f>
        <v/>
      </c>
      <c r="I108" s="8" t="str">
        <f>IF(本体!Q107&lt;&gt; "", "P-33", "")</f>
        <v/>
      </c>
      <c r="J108" s="8" t="str">
        <f>IF(本体!R107&lt;&gt; "", "S-35", "")</f>
        <v/>
      </c>
      <c r="K108" s="8" t="str">
        <f>IF(本体!S107&lt;&gt; "", "Cl-36", "")</f>
        <v/>
      </c>
      <c r="L108" s="8" t="str">
        <f>IF(本体!T107&lt;&gt; "", "Ca-45", "")</f>
        <v/>
      </c>
      <c r="M108" s="8" t="str">
        <f>IF(本体!U107&lt;&gt; "", "Cr-51", "")</f>
        <v/>
      </c>
      <c r="N108" s="8" t="str">
        <f>IF(本体!V107&lt;&gt; "", "Fe-59", "")</f>
        <v/>
      </c>
      <c r="O108" s="8" t="str">
        <f>IF(本体!W107&lt;&gt; "", "Co-57", "")</f>
        <v/>
      </c>
      <c r="P108" s="8" t="str">
        <f>IF(本体!X107&lt;&gt; "", "Co-60", "")</f>
        <v/>
      </c>
      <c r="Q108" s="8" t="str">
        <f>IF(本体!Y107&lt;&gt; "", "Cu-64", "")</f>
        <v/>
      </c>
      <c r="R108" s="8" t="str">
        <f>IF(本体!Z107&lt;&gt; "", "Zn-65", "")</f>
        <v/>
      </c>
      <c r="S108" s="8" t="str">
        <f>IF(本体!AA107&lt;&gt; "", "Ga-67", "")</f>
        <v/>
      </c>
      <c r="T108" s="8" t="str">
        <f>IF(本体!AB107&lt;&gt; "", "Ga-68", "")</f>
        <v/>
      </c>
      <c r="U108" s="8" t="str">
        <f>IF(本体!AC107&lt;&gt; "", "Ge-68", "")</f>
        <v/>
      </c>
      <c r="V108" s="8" t="str">
        <f>IF(本体!AD107&lt;&gt; "", "Y-88", "")</f>
        <v/>
      </c>
      <c r="W108" s="8" t="str">
        <f>IF(本体!AE107&lt;&gt; "", "Zr-89", "")</f>
        <v/>
      </c>
      <c r="X108" s="8" t="str">
        <f>IF(本体!AF107&lt;&gt; "", "Y-90", "")</f>
        <v/>
      </c>
      <c r="Y108" s="8" t="str">
        <f>IF(本体!AG107&lt;&gt; "", "Tc-99m", "")</f>
        <v/>
      </c>
      <c r="Z108" s="8" t="str">
        <f>IF(本体!AH107&lt;&gt; "", "In-111", "")</f>
        <v/>
      </c>
      <c r="AA108" s="8" t="str">
        <f>IF(本体!AI107&lt;&gt; "", "I-123", "")</f>
        <v/>
      </c>
      <c r="AB108" s="8" t="str">
        <f>IF(本体!AJ107&lt;&gt; "", "I-124", "")</f>
        <v/>
      </c>
      <c r="AC108" s="8" t="str">
        <f>IF(本体!AK107&lt;&gt; "", "I-125", "")</f>
        <v/>
      </c>
      <c r="AD108" s="8" t="str">
        <f>IF(本体!AL107&lt;&gt; "", "I-131", "")</f>
        <v/>
      </c>
      <c r="AE108" s="8" t="str">
        <f>IF(本体!AM107&lt;&gt; "", "Ba-135m", "")</f>
        <v/>
      </c>
      <c r="AF108" s="8" t="str">
        <f>IF(本体!AN107&lt;&gt; "", "Cs-137", "")</f>
        <v/>
      </c>
      <c r="AG108" s="8" t="str">
        <f>IF(本体!AO107&lt;&gt; "", "Lu-177", "")</f>
        <v/>
      </c>
      <c r="AH108" s="8" t="str">
        <f>IF(本体!AP107&lt;&gt; "", "Re-188", "")</f>
        <v/>
      </c>
      <c r="AI108" s="8" t="str">
        <f>IF(本体!AQ107&lt;&gt; "", "Ir-192", "")</f>
        <v/>
      </c>
      <c r="AJ108" s="8" t="str">
        <f>IF(本体!AR107&lt;&gt; "", "Tl-201", "")</f>
        <v/>
      </c>
      <c r="AK108" s="8" t="str">
        <f>IF(本体!AS107&lt;&gt; "", "Pb-210", "")</f>
        <v/>
      </c>
      <c r="AL108" s="8" t="str">
        <f>IF(本体!AT107&lt;&gt; "", "At-211", "")</f>
        <v/>
      </c>
      <c r="AM108" s="8" t="str">
        <f>IF(本体!AU107&lt;&gt; "", "Pb-212", "")</f>
        <v/>
      </c>
      <c r="AN108" s="8" t="str">
        <f>IF(本体!AV107&lt;&gt; "", "Ra-223", "")</f>
        <v/>
      </c>
      <c r="AO108" s="8" t="str">
        <f>IF(本体!AW107&lt;&gt; "", "Ra-224", "")</f>
        <v/>
      </c>
      <c r="AP108" s="8" t="str">
        <f>IF(本体!AX107&lt;&gt; "", "Ac-225", "")</f>
        <v/>
      </c>
      <c r="AQ108" s="8" t="str">
        <f t="shared" si="1"/>
        <v/>
      </c>
    </row>
    <row r="109" spans="1:43">
      <c r="A109" s="8">
        <f>本体!C108</f>
        <v>0</v>
      </c>
      <c r="B109" s="8" t="str">
        <f>IF(本体!J108&lt;&gt; "", "H-3", "")</f>
        <v/>
      </c>
      <c r="C109" s="8" t="str">
        <f>IF(本体!K108&lt;&gt; "", "C-11", "")</f>
        <v/>
      </c>
      <c r="D109" s="8" t="str">
        <f>IF(本体!L108&lt;&gt; "", "C-14", "")</f>
        <v/>
      </c>
      <c r="E109" s="8" t="str">
        <f>IF(本体!M108&lt;&gt; "", "N-13", "")</f>
        <v/>
      </c>
      <c r="F109" s="8" t="str">
        <f>IF(本体!N108&lt;&gt; "", "F-18", "")</f>
        <v/>
      </c>
      <c r="G109" s="8" t="str">
        <f>IF(本体!O108&lt;&gt; "", "Na-22", "")</f>
        <v/>
      </c>
      <c r="H109" s="8" t="str">
        <f>IF(本体!P108&lt;&gt; "", "P-32", "")</f>
        <v/>
      </c>
      <c r="I109" s="8" t="str">
        <f>IF(本体!Q108&lt;&gt; "", "P-33", "")</f>
        <v/>
      </c>
      <c r="J109" s="8" t="str">
        <f>IF(本体!R108&lt;&gt; "", "S-35", "")</f>
        <v/>
      </c>
      <c r="K109" s="8" t="str">
        <f>IF(本体!S108&lt;&gt; "", "Cl-36", "")</f>
        <v/>
      </c>
      <c r="L109" s="8" t="str">
        <f>IF(本体!T108&lt;&gt; "", "Ca-45", "")</f>
        <v/>
      </c>
      <c r="M109" s="8" t="str">
        <f>IF(本体!U108&lt;&gt; "", "Cr-51", "")</f>
        <v/>
      </c>
      <c r="N109" s="8" t="str">
        <f>IF(本体!V108&lt;&gt; "", "Fe-59", "")</f>
        <v/>
      </c>
      <c r="O109" s="8" t="str">
        <f>IF(本体!W108&lt;&gt; "", "Co-57", "")</f>
        <v/>
      </c>
      <c r="P109" s="8" t="str">
        <f>IF(本体!X108&lt;&gt; "", "Co-60", "")</f>
        <v/>
      </c>
      <c r="Q109" s="8" t="str">
        <f>IF(本体!Y108&lt;&gt; "", "Cu-64", "")</f>
        <v/>
      </c>
      <c r="R109" s="8" t="str">
        <f>IF(本体!Z108&lt;&gt; "", "Zn-65", "")</f>
        <v/>
      </c>
      <c r="S109" s="8" t="str">
        <f>IF(本体!AA108&lt;&gt; "", "Ga-67", "")</f>
        <v/>
      </c>
      <c r="T109" s="8" t="str">
        <f>IF(本体!AB108&lt;&gt; "", "Ga-68", "")</f>
        <v/>
      </c>
      <c r="U109" s="8" t="str">
        <f>IF(本体!AC108&lt;&gt; "", "Ge-68", "")</f>
        <v/>
      </c>
      <c r="V109" s="8" t="str">
        <f>IF(本体!AD108&lt;&gt; "", "Y-88", "")</f>
        <v/>
      </c>
      <c r="W109" s="8" t="str">
        <f>IF(本体!AE108&lt;&gt; "", "Zr-89", "")</f>
        <v/>
      </c>
      <c r="X109" s="8" t="str">
        <f>IF(本体!AF108&lt;&gt; "", "Y-90", "")</f>
        <v/>
      </c>
      <c r="Y109" s="8" t="str">
        <f>IF(本体!AG108&lt;&gt; "", "Tc-99m", "")</f>
        <v/>
      </c>
      <c r="Z109" s="8" t="str">
        <f>IF(本体!AH108&lt;&gt; "", "In-111", "")</f>
        <v/>
      </c>
      <c r="AA109" s="8" t="str">
        <f>IF(本体!AI108&lt;&gt; "", "I-123", "")</f>
        <v/>
      </c>
      <c r="AB109" s="8" t="str">
        <f>IF(本体!AJ108&lt;&gt; "", "I-124", "")</f>
        <v/>
      </c>
      <c r="AC109" s="8" t="str">
        <f>IF(本体!AK108&lt;&gt; "", "I-125", "")</f>
        <v/>
      </c>
      <c r="AD109" s="8" t="str">
        <f>IF(本体!AL108&lt;&gt; "", "I-131", "")</f>
        <v/>
      </c>
      <c r="AE109" s="8" t="str">
        <f>IF(本体!AM108&lt;&gt; "", "Ba-135m", "")</f>
        <v/>
      </c>
      <c r="AF109" s="8" t="str">
        <f>IF(本体!AN108&lt;&gt; "", "Cs-137", "")</f>
        <v/>
      </c>
      <c r="AG109" s="8" t="str">
        <f>IF(本体!AO108&lt;&gt; "", "Lu-177", "")</f>
        <v/>
      </c>
      <c r="AH109" s="8" t="str">
        <f>IF(本体!AP108&lt;&gt; "", "Re-188", "")</f>
        <v/>
      </c>
      <c r="AI109" s="8" t="str">
        <f>IF(本体!AQ108&lt;&gt; "", "Ir-192", "")</f>
        <v/>
      </c>
      <c r="AJ109" s="8" t="str">
        <f>IF(本体!AR108&lt;&gt; "", "Tl-201", "")</f>
        <v/>
      </c>
      <c r="AK109" s="8" t="str">
        <f>IF(本体!AS108&lt;&gt; "", "Pb-210", "")</f>
        <v/>
      </c>
      <c r="AL109" s="8" t="str">
        <f>IF(本体!AT108&lt;&gt; "", "At-211", "")</f>
        <v/>
      </c>
      <c r="AM109" s="8" t="str">
        <f>IF(本体!AU108&lt;&gt; "", "Pb-212", "")</f>
        <v/>
      </c>
      <c r="AN109" s="8" t="str">
        <f>IF(本体!AV108&lt;&gt; "", "Ra-223", "")</f>
        <v/>
      </c>
      <c r="AO109" s="8" t="str">
        <f>IF(本体!AW108&lt;&gt; "", "Ra-224", "")</f>
        <v/>
      </c>
      <c r="AP109" s="8" t="str">
        <f>IF(本体!AX108&lt;&gt; "", "Ac-225", "")</f>
        <v/>
      </c>
      <c r="AQ109" s="8" t="str">
        <f t="shared" si="1"/>
        <v/>
      </c>
    </row>
    <row r="110" spans="1:43">
      <c r="A110" s="8">
        <f>本体!C109</f>
        <v>0</v>
      </c>
      <c r="B110" s="8" t="str">
        <f>IF(本体!J109&lt;&gt; "", "H-3", "")</f>
        <v/>
      </c>
      <c r="C110" s="8" t="str">
        <f>IF(本体!K109&lt;&gt; "", "C-11", "")</f>
        <v/>
      </c>
      <c r="D110" s="8" t="str">
        <f>IF(本体!L109&lt;&gt; "", "C-14", "")</f>
        <v/>
      </c>
      <c r="E110" s="8" t="str">
        <f>IF(本体!M109&lt;&gt; "", "N-13", "")</f>
        <v/>
      </c>
      <c r="F110" s="8" t="str">
        <f>IF(本体!N109&lt;&gt; "", "F-18", "")</f>
        <v/>
      </c>
      <c r="G110" s="8" t="str">
        <f>IF(本体!O109&lt;&gt; "", "Na-22", "")</f>
        <v/>
      </c>
      <c r="H110" s="8" t="str">
        <f>IF(本体!P109&lt;&gt; "", "P-32", "")</f>
        <v/>
      </c>
      <c r="I110" s="8" t="str">
        <f>IF(本体!Q109&lt;&gt; "", "P-33", "")</f>
        <v/>
      </c>
      <c r="J110" s="8" t="str">
        <f>IF(本体!R109&lt;&gt; "", "S-35", "")</f>
        <v/>
      </c>
      <c r="K110" s="8" t="str">
        <f>IF(本体!S109&lt;&gt; "", "Cl-36", "")</f>
        <v/>
      </c>
      <c r="L110" s="8" t="str">
        <f>IF(本体!T109&lt;&gt; "", "Ca-45", "")</f>
        <v/>
      </c>
      <c r="M110" s="8" t="str">
        <f>IF(本体!U109&lt;&gt; "", "Cr-51", "")</f>
        <v/>
      </c>
      <c r="N110" s="8" t="str">
        <f>IF(本体!V109&lt;&gt; "", "Fe-59", "")</f>
        <v/>
      </c>
      <c r="O110" s="8" t="str">
        <f>IF(本体!W109&lt;&gt; "", "Co-57", "")</f>
        <v/>
      </c>
      <c r="P110" s="8" t="str">
        <f>IF(本体!X109&lt;&gt; "", "Co-60", "")</f>
        <v/>
      </c>
      <c r="Q110" s="8" t="str">
        <f>IF(本体!Y109&lt;&gt; "", "Cu-64", "")</f>
        <v/>
      </c>
      <c r="R110" s="8" t="str">
        <f>IF(本体!Z109&lt;&gt; "", "Zn-65", "")</f>
        <v/>
      </c>
      <c r="S110" s="8" t="str">
        <f>IF(本体!AA109&lt;&gt; "", "Ga-67", "")</f>
        <v/>
      </c>
      <c r="T110" s="8" t="str">
        <f>IF(本体!AB109&lt;&gt; "", "Ga-68", "")</f>
        <v/>
      </c>
      <c r="U110" s="8" t="str">
        <f>IF(本体!AC109&lt;&gt; "", "Ge-68", "")</f>
        <v/>
      </c>
      <c r="V110" s="8" t="str">
        <f>IF(本体!AD109&lt;&gt; "", "Y-88", "")</f>
        <v/>
      </c>
      <c r="W110" s="8" t="str">
        <f>IF(本体!AE109&lt;&gt; "", "Zr-89", "")</f>
        <v/>
      </c>
      <c r="X110" s="8" t="str">
        <f>IF(本体!AF109&lt;&gt; "", "Y-90", "")</f>
        <v/>
      </c>
      <c r="Y110" s="8" t="str">
        <f>IF(本体!AG109&lt;&gt; "", "Tc-99m", "")</f>
        <v/>
      </c>
      <c r="Z110" s="8" t="str">
        <f>IF(本体!AH109&lt;&gt; "", "In-111", "")</f>
        <v/>
      </c>
      <c r="AA110" s="8" t="str">
        <f>IF(本体!AI109&lt;&gt; "", "I-123", "")</f>
        <v/>
      </c>
      <c r="AB110" s="8" t="str">
        <f>IF(本体!AJ109&lt;&gt; "", "I-124", "")</f>
        <v/>
      </c>
      <c r="AC110" s="8" t="str">
        <f>IF(本体!AK109&lt;&gt; "", "I-125", "")</f>
        <v/>
      </c>
      <c r="AD110" s="8" t="str">
        <f>IF(本体!AL109&lt;&gt; "", "I-131", "")</f>
        <v/>
      </c>
      <c r="AE110" s="8" t="str">
        <f>IF(本体!AM109&lt;&gt; "", "Ba-135m", "")</f>
        <v/>
      </c>
      <c r="AF110" s="8" t="str">
        <f>IF(本体!AN109&lt;&gt; "", "Cs-137", "")</f>
        <v/>
      </c>
      <c r="AG110" s="8" t="str">
        <f>IF(本体!AO109&lt;&gt; "", "Lu-177", "")</f>
        <v/>
      </c>
      <c r="AH110" s="8" t="str">
        <f>IF(本体!AP109&lt;&gt; "", "Re-188", "")</f>
        <v/>
      </c>
      <c r="AI110" s="8" t="str">
        <f>IF(本体!AQ109&lt;&gt; "", "Ir-192", "")</f>
        <v/>
      </c>
      <c r="AJ110" s="8" t="str">
        <f>IF(本体!AR109&lt;&gt; "", "Tl-201", "")</f>
        <v/>
      </c>
      <c r="AK110" s="8" t="str">
        <f>IF(本体!AS109&lt;&gt; "", "Pb-210", "")</f>
        <v/>
      </c>
      <c r="AL110" s="8" t="str">
        <f>IF(本体!AT109&lt;&gt; "", "At-211", "")</f>
        <v/>
      </c>
      <c r="AM110" s="8" t="str">
        <f>IF(本体!AU109&lt;&gt; "", "Pb-212", "")</f>
        <v/>
      </c>
      <c r="AN110" s="8" t="str">
        <f>IF(本体!AV109&lt;&gt; "", "Ra-223", "")</f>
        <v/>
      </c>
      <c r="AO110" s="8" t="str">
        <f>IF(本体!AW109&lt;&gt; "", "Ra-224", "")</f>
        <v/>
      </c>
      <c r="AP110" s="8" t="str">
        <f>IF(本体!AX109&lt;&gt; "", "Ac-225", "")</f>
        <v/>
      </c>
      <c r="AQ110" s="8" t="str">
        <f t="shared" si="1"/>
        <v/>
      </c>
    </row>
    <row r="111" spans="1:43">
      <c r="A111" s="8">
        <f>本体!C110</f>
        <v>0</v>
      </c>
      <c r="B111" s="8" t="str">
        <f>IF(本体!J110&lt;&gt; "", "H-3", "")</f>
        <v/>
      </c>
      <c r="C111" s="8" t="str">
        <f>IF(本体!K110&lt;&gt; "", "C-11", "")</f>
        <v/>
      </c>
      <c r="D111" s="8" t="str">
        <f>IF(本体!L110&lt;&gt; "", "C-14", "")</f>
        <v/>
      </c>
      <c r="E111" s="8" t="str">
        <f>IF(本体!M110&lt;&gt; "", "N-13", "")</f>
        <v/>
      </c>
      <c r="F111" s="8" t="str">
        <f>IF(本体!N110&lt;&gt; "", "F-18", "")</f>
        <v/>
      </c>
      <c r="G111" s="8" t="str">
        <f>IF(本体!O110&lt;&gt; "", "Na-22", "")</f>
        <v/>
      </c>
      <c r="H111" s="8" t="str">
        <f>IF(本体!P110&lt;&gt; "", "P-32", "")</f>
        <v/>
      </c>
      <c r="I111" s="8" t="str">
        <f>IF(本体!Q110&lt;&gt; "", "P-33", "")</f>
        <v/>
      </c>
      <c r="J111" s="8" t="str">
        <f>IF(本体!R110&lt;&gt; "", "S-35", "")</f>
        <v/>
      </c>
      <c r="K111" s="8" t="str">
        <f>IF(本体!S110&lt;&gt; "", "Cl-36", "")</f>
        <v/>
      </c>
      <c r="L111" s="8" t="str">
        <f>IF(本体!T110&lt;&gt; "", "Ca-45", "")</f>
        <v/>
      </c>
      <c r="M111" s="8" t="str">
        <f>IF(本体!U110&lt;&gt; "", "Cr-51", "")</f>
        <v/>
      </c>
      <c r="N111" s="8" t="str">
        <f>IF(本体!V110&lt;&gt; "", "Fe-59", "")</f>
        <v/>
      </c>
      <c r="O111" s="8" t="str">
        <f>IF(本体!W110&lt;&gt; "", "Co-57", "")</f>
        <v/>
      </c>
      <c r="P111" s="8" t="str">
        <f>IF(本体!X110&lt;&gt; "", "Co-60", "")</f>
        <v/>
      </c>
      <c r="Q111" s="8" t="str">
        <f>IF(本体!Y110&lt;&gt; "", "Cu-64", "")</f>
        <v/>
      </c>
      <c r="R111" s="8" t="str">
        <f>IF(本体!Z110&lt;&gt; "", "Zn-65", "")</f>
        <v/>
      </c>
      <c r="S111" s="8" t="str">
        <f>IF(本体!AA110&lt;&gt; "", "Ga-67", "")</f>
        <v/>
      </c>
      <c r="T111" s="8" t="str">
        <f>IF(本体!AB110&lt;&gt; "", "Ga-68", "")</f>
        <v/>
      </c>
      <c r="U111" s="8" t="str">
        <f>IF(本体!AC110&lt;&gt; "", "Ge-68", "")</f>
        <v/>
      </c>
      <c r="V111" s="8" t="str">
        <f>IF(本体!AD110&lt;&gt; "", "Y-88", "")</f>
        <v/>
      </c>
      <c r="W111" s="8" t="str">
        <f>IF(本体!AE110&lt;&gt; "", "Zr-89", "")</f>
        <v/>
      </c>
      <c r="X111" s="8" t="str">
        <f>IF(本体!AF110&lt;&gt; "", "Y-90", "")</f>
        <v/>
      </c>
      <c r="Y111" s="8" t="str">
        <f>IF(本体!AG110&lt;&gt; "", "Tc-99m", "")</f>
        <v/>
      </c>
      <c r="Z111" s="8" t="str">
        <f>IF(本体!AH110&lt;&gt; "", "In-111", "")</f>
        <v/>
      </c>
      <c r="AA111" s="8" t="str">
        <f>IF(本体!AI110&lt;&gt; "", "I-123", "")</f>
        <v/>
      </c>
      <c r="AB111" s="8" t="str">
        <f>IF(本体!AJ110&lt;&gt; "", "I-124", "")</f>
        <v/>
      </c>
      <c r="AC111" s="8" t="str">
        <f>IF(本体!AK110&lt;&gt; "", "I-125", "")</f>
        <v/>
      </c>
      <c r="AD111" s="8" t="str">
        <f>IF(本体!AL110&lt;&gt; "", "I-131", "")</f>
        <v/>
      </c>
      <c r="AE111" s="8" t="str">
        <f>IF(本体!AM110&lt;&gt; "", "Ba-135m", "")</f>
        <v/>
      </c>
      <c r="AF111" s="8" t="str">
        <f>IF(本体!AN110&lt;&gt; "", "Cs-137", "")</f>
        <v/>
      </c>
      <c r="AG111" s="8" t="str">
        <f>IF(本体!AO110&lt;&gt; "", "Lu-177", "")</f>
        <v/>
      </c>
      <c r="AH111" s="8" t="str">
        <f>IF(本体!AP110&lt;&gt; "", "Re-188", "")</f>
        <v/>
      </c>
      <c r="AI111" s="8" t="str">
        <f>IF(本体!AQ110&lt;&gt; "", "Ir-192", "")</f>
        <v/>
      </c>
      <c r="AJ111" s="8" t="str">
        <f>IF(本体!AR110&lt;&gt; "", "Tl-201", "")</f>
        <v/>
      </c>
      <c r="AK111" s="8" t="str">
        <f>IF(本体!AS110&lt;&gt; "", "Pb-210", "")</f>
        <v/>
      </c>
      <c r="AL111" s="8" t="str">
        <f>IF(本体!AT110&lt;&gt; "", "At-211", "")</f>
        <v/>
      </c>
      <c r="AM111" s="8" t="str">
        <f>IF(本体!AU110&lt;&gt; "", "Pb-212", "")</f>
        <v/>
      </c>
      <c r="AN111" s="8" t="str">
        <f>IF(本体!AV110&lt;&gt; "", "Ra-223", "")</f>
        <v/>
      </c>
      <c r="AO111" s="8" t="str">
        <f>IF(本体!AW110&lt;&gt; "", "Ra-224", "")</f>
        <v/>
      </c>
      <c r="AP111" s="8" t="str">
        <f>IF(本体!AX110&lt;&gt; "", "Ac-225", "")</f>
        <v/>
      </c>
      <c r="AQ111" s="8" t="str">
        <f t="shared" si="1"/>
        <v/>
      </c>
    </row>
    <row r="112" spans="1:43">
      <c r="A112" s="8">
        <f>本体!C111</f>
        <v>0</v>
      </c>
      <c r="B112" s="8" t="str">
        <f>IF(本体!J111&lt;&gt; "", "H-3", "")</f>
        <v/>
      </c>
      <c r="C112" s="8" t="str">
        <f>IF(本体!K111&lt;&gt; "", "C-11", "")</f>
        <v/>
      </c>
      <c r="D112" s="8" t="str">
        <f>IF(本体!L111&lt;&gt; "", "C-14", "")</f>
        <v/>
      </c>
      <c r="E112" s="8" t="str">
        <f>IF(本体!M111&lt;&gt; "", "N-13", "")</f>
        <v/>
      </c>
      <c r="F112" s="8" t="str">
        <f>IF(本体!N111&lt;&gt; "", "F-18", "")</f>
        <v/>
      </c>
      <c r="G112" s="8" t="str">
        <f>IF(本体!O111&lt;&gt; "", "Na-22", "")</f>
        <v/>
      </c>
      <c r="H112" s="8" t="str">
        <f>IF(本体!P111&lt;&gt; "", "P-32", "")</f>
        <v/>
      </c>
      <c r="I112" s="8" t="str">
        <f>IF(本体!Q111&lt;&gt; "", "P-33", "")</f>
        <v/>
      </c>
      <c r="J112" s="8" t="str">
        <f>IF(本体!R111&lt;&gt; "", "S-35", "")</f>
        <v/>
      </c>
      <c r="K112" s="8" t="str">
        <f>IF(本体!S111&lt;&gt; "", "Cl-36", "")</f>
        <v/>
      </c>
      <c r="L112" s="8" t="str">
        <f>IF(本体!T111&lt;&gt; "", "Ca-45", "")</f>
        <v/>
      </c>
      <c r="M112" s="8" t="str">
        <f>IF(本体!U111&lt;&gt; "", "Cr-51", "")</f>
        <v/>
      </c>
      <c r="N112" s="8" t="str">
        <f>IF(本体!V111&lt;&gt; "", "Fe-59", "")</f>
        <v/>
      </c>
      <c r="O112" s="8" t="str">
        <f>IF(本体!W111&lt;&gt; "", "Co-57", "")</f>
        <v/>
      </c>
      <c r="P112" s="8" t="str">
        <f>IF(本体!X111&lt;&gt; "", "Co-60", "")</f>
        <v/>
      </c>
      <c r="Q112" s="8" t="str">
        <f>IF(本体!Y111&lt;&gt; "", "Cu-64", "")</f>
        <v/>
      </c>
      <c r="R112" s="8" t="str">
        <f>IF(本体!Z111&lt;&gt; "", "Zn-65", "")</f>
        <v/>
      </c>
      <c r="S112" s="8" t="str">
        <f>IF(本体!AA111&lt;&gt; "", "Ga-67", "")</f>
        <v/>
      </c>
      <c r="T112" s="8" t="str">
        <f>IF(本体!AB111&lt;&gt; "", "Ga-68", "")</f>
        <v/>
      </c>
      <c r="U112" s="8" t="str">
        <f>IF(本体!AC111&lt;&gt; "", "Ge-68", "")</f>
        <v/>
      </c>
      <c r="V112" s="8" t="str">
        <f>IF(本体!AD111&lt;&gt; "", "Y-88", "")</f>
        <v/>
      </c>
      <c r="W112" s="8" t="str">
        <f>IF(本体!AE111&lt;&gt; "", "Zr-89", "")</f>
        <v/>
      </c>
      <c r="X112" s="8" t="str">
        <f>IF(本体!AF111&lt;&gt; "", "Y-90", "")</f>
        <v/>
      </c>
      <c r="Y112" s="8" t="str">
        <f>IF(本体!AG111&lt;&gt; "", "Tc-99m", "")</f>
        <v/>
      </c>
      <c r="Z112" s="8" t="str">
        <f>IF(本体!AH111&lt;&gt; "", "In-111", "")</f>
        <v/>
      </c>
      <c r="AA112" s="8" t="str">
        <f>IF(本体!AI111&lt;&gt; "", "I-123", "")</f>
        <v/>
      </c>
      <c r="AB112" s="8" t="str">
        <f>IF(本体!AJ111&lt;&gt; "", "I-124", "")</f>
        <v/>
      </c>
      <c r="AC112" s="8" t="str">
        <f>IF(本体!AK111&lt;&gt; "", "I-125", "")</f>
        <v/>
      </c>
      <c r="AD112" s="8" t="str">
        <f>IF(本体!AL111&lt;&gt; "", "I-131", "")</f>
        <v/>
      </c>
      <c r="AE112" s="8" t="str">
        <f>IF(本体!AM111&lt;&gt; "", "Ba-135m", "")</f>
        <v/>
      </c>
      <c r="AF112" s="8" t="str">
        <f>IF(本体!AN111&lt;&gt; "", "Cs-137", "")</f>
        <v/>
      </c>
      <c r="AG112" s="8" t="str">
        <f>IF(本体!AO111&lt;&gt; "", "Lu-177", "")</f>
        <v/>
      </c>
      <c r="AH112" s="8" t="str">
        <f>IF(本体!AP111&lt;&gt; "", "Re-188", "")</f>
        <v/>
      </c>
      <c r="AI112" s="8" t="str">
        <f>IF(本体!AQ111&lt;&gt; "", "Ir-192", "")</f>
        <v/>
      </c>
      <c r="AJ112" s="8" t="str">
        <f>IF(本体!AR111&lt;&gt; "", "Tl-201", "")</f>
        <v/>
      </c>
      <c r="AK112" s="8" t="str">
        <f>IF(本体!AS111&lt;&gt; "", "Pb-210", "")</f>
        <v/>
      </c>
      <c r="AL112" s="8" t="str">
        <f>IF(本体!AT111&lt;&gt; "", "At-211", "")</f>
        <v/>
      </c>
      <c r="AM112" s="8" t="str">
        <f>IF(本体!AU111&lt;&gt; "", "Pb-212", "")</f>
        <v/>
      </c>
      <c r="AN112" s="8" t="str">
        <f>IF(本体!AV111&lt;&gt; "", "Ra-223", "")</f>
        <v/>
      </c>
      <c r="AO112" s="8" t="str">
        <f>IF(本体!AW111&lt;&gt; "", "Ra-224", "")</f>
        <v/>
      </c>
      <c r="AP112" s="8" t="str">
        <f>IF(本体!AX111&lt;&gt; "", "Ac-225", "")</f>
        <v/>
      </c>
      <c r="AQ112" s="8" t="str">
        <f t="shared" si="1"/>
        <v/>
      </c>
    </row>
    <row r="113" spans="1:43">
      <c r="A113" s="8">
        <f>本体!C112</f>
        <v>0</v>
      </c>
      <c r="B113" s="8" t="str">
        <f>IF(本体!J112&lt;&gt; "", "H-3", "")</f>
        <v/>
      </c>
      <c r="C113" s="8" t="str">
        <f>IF(本体!K112&lt;&gt; "", "C-11", "")</f>
        <v/>
      </c>
      <c r="D113" s="8" t="str">
        <f>IF(本体!L112&lt;&gt; "", "C-14", "")</f>
        <v/>
      </c>
      <c r="E113" s="8" t="str">
        <f>IF(本体!M112&lt;&gt; "", "N-13", "")</f>
        <v/>
      </c>
      <c r="F113" s="8" t="str">
        <f>IF(本体!N112&lt;&gt; "", "F-18", "")</f>
        <v/>
      </c>
      <c r="G113" s="8" t="str">
        <f>IF(本体!O112&lt;&gt; "", "Na-22", "")</f>
        <v/>
      </c>
      <c r="H113" s="8" t="str">
        <f>IF(本体!P112&lt;&gt; "", "P-32", "")</f>
        <v/>
      </c>
      <c r="I113" s="8" t="str">
        <f>IF(本体!Q112&lt;&gt; "", "P-33", "")</f>
        <v/>
      </c>
      <c r="J113" s="8" t="str">
        <f>IF(本体!R112&lt;&gt; "", "S-35", "")</f>
        <v/>
      </c>
      <c r="K113" s="8" t="str">
        <f>IF(本体!S112&lt;&gt; "", "Cl-36", "")</f>
        <v/>
      </c>
      <c r="L113" s="8" t="str">
        <f>IF(本体!T112&lt;&gt; "", "Ca-45", "")</f>
        <v/>
      </c>
      <c r="M113" s="8" t="str">
        <f>IF(本体!U112&lt;&gt; "", "Cr-51", "")</f>
        <v/>
      </c>
      <c r="N113" s="8" t="str">
        <f>IF(本体!V112&lt;&gt; "", "Fe-59", "")</f>
        <v/>
      </c>
      <c r="O113" s="8" t="str">
        <f>IF(本体!W112&lt;&gt; "", "Co-57", "")</f>
        <v/>
      </c>
      <c r="P113" s="8" t="str">
        <f>IF(本体!X112&lt;&gt; "", "Co-60", "")</f>
        <v/>
      </c>
      <c r="Q113" s="8" t="str">
        <f>IF(本体!Y112&lt;&gt; "", "Cu-64", "")</f>
        <v/>
      </c>
      <c r="R113" s="8" t="str">
        <f>IF(本体!Z112&lt;&gt; "", "Zn-65", "")</f>
        <v/>
      </c>
      <c r="S113" s="8" t="str">
        <f>IF(本体!AA112&lt;&gt; "", "Ga-67", "")</f>
        <v/>
      </c>
      <c r="T113" s="8" t="str">
        <f>IF(本体!AB112&lt;&gt; "", "Ga-68", "")</f>
        <v/>
      </c>
      <c r="U113" s="8" t="str">
        <f>IF(本体!AC112&lt;&gt; "", "Ge-68", "")</f>
        <v/>
      </c>
      <c r="V113" s="8" t="str">
        <f>IF(本体!AD112&lt;&gt; "", "Y-88", "")</f>
        <v/>
      </c>
      <c r="W113" s="8" t="str">
        <f>IF(本体!AE112&lt;&gt; "", "Zr-89", "")</f>
        <v/>
      </c>
      <c r="X113" s="8" t="str">
        <f>IF(本体!AF112&lt;&gt; "", "Y-90", "")</f>
        <v/>
      </c>
      <c r="Y113" s="8" t="str">
        <f>IF(本体!AG112&lt;&gt; "", "Tc-99m", "")</f>
        <v/>
      </c>
      <c r="Z113" s="8" t="str">
        <f>IF(本体!AH112&lt;&gt; "", "In-111", "")</f>
        <v/>
      </c>
      <c r="AA113" s="8" t="str">
        <f>IF(本体!AI112&lt;&gt; "", "I-123", "")</f>
        <v/>
      </c>
      <c r="AB113" s="8" t="str">
        <f>IF(本体!AJ112&lt;&gt; "", "I-124", "")</f>
        <v/>
      </c>
      <c r="AC113" s="8" t="str">
        <f>IF(本体!AK112&lt;&gt; "", "I-125", "")</f>
        <v/>
      </c>
      <c r="AD113" s="8" t="str">
        <f>IF(本体!AL112&lt;&gt; "", "I-131", "")</f>
        <v/>
      </c>
      <c r="AE113" s="8" t="str">
        <f>IF(本体!AM112&lt;&gt; "", "Ba-135m", "")</f>
        <v/>
      </c>
      <c r="AF113" s="8" t="str">
        <f>IF(本体!AN112&lt;&gt; "", "Cs-137", "")</f>
        <v/>
      </c>
      <c r="AG113" s="8" t="str">
        <f>IF(本体!AO112&lt;&gt; "", "Lu-177", "")</f>
        <v/>
      </c>
      <c r="AH113" s="8" t="str">
        <f>IF(本体!AP112&lt;&gt; "", "Re-188", "")</f>
        <v/>
      </c>
      <c r="AI113" s="8" t="str">
        <f>IF(本体!AQ112&lt;&gt; "", "Ir-192", "")</f>
        <v/>
      </c>
      <c r="AJ113" s="8" t="str">
        <f>IF(本体!AR112&lt;&gt; "", "Tl-201", "")</f>
        <v/>
      </c>
      <c r="AK113" s="8" t="str">
        <f>IF(本体!AS112&lt;&gt; "", "Pb-210", "")</f>
        <v/>
      </c>
      <c r="AL113" s="8" t="str">
        <f>IF(本体!AT112&lt;&gt; "", "At-211", "")</f>
        <v/>
      </c>
      <c r="AM113" s="8" t="str">
        <f>IF(本体!AU112&lt;&gt; "", "Pb-212", "")</f>
        <v/>
      </c>
      <c r="AN113" s="8" t="str">
        <f>IF(本体!AV112&lt;&gt; "", "Ra-223", "")</f>
        <v/>
      </c>
      <c r="AO113" s="8" t="str">
        <f>IF(本体!AW112&lt;&gt; "", "Ra-224", "")</f>
        <v/>
      </c>
      <c r="AP113" s="8" t="str">
        <f>IF(本体!AX112&lt;&gt; "", "Ac-225", "")</f>
        <v/>
      </c>
      <c r="AQ113" s="8" t="str">
        <f t="shared" si="1"/>
        <v/>
      </c>
    </row>
    <row r="114" spans="1:43">
      <c r="A114" s="8">
        <f>本体!C113</f>
        <v>0</v>
      </c>
      <c r="B114" s="8" t="str">
        <f>IF(本体!J113&lt;&gt; "", "H-3", "")</f>
        <v/>
      </c>
      <c r="C114" s="8" t="str">
        <f>IF(本体!K113&lt;&gt; "", "C-11", "")</f>
        <v/>
      </c>
      <c r="D114" s="8" t="str">
        <f>IF(本体!L113&lt;&gt; "", "C-14", "")</f>
        <v/>
      </c>
      <c r="E114" s="8" t="str">
        <f>IF(本体!M113&lt;&gt; "", "N-13", "")</f>
        <v/>
      </c>
      <c r="F114" s="8" t="str">
        <f>IF(本体!N113&lt;&gt; "", "F-18", "")</f>
        <v/>
      </c>
      <c r="G114" s="8" t="str">
        <f>IF(本体!O113&lt;&gt; "", "Na-22", "")</f>
        <v/>
      </c>
      <c r="H114" s="8" t="str">
        <f>IF(本体!P113&lt;&gt; "", "P-32", "")</f>
        <v/>
      </c>
      <c r="I114" s="8" t="str">
        <f>IF(本体!Q113&lt;&gt; "", "P-33", "")</f>
        <v/>
      </c>
      <c r="J114" s="8" t="str">
        <f>IF(本体!R113&lt;&gt; "", "S-35", "")</f>
        <v/>
      </c>
      <c r="K114" s="8" t="str">
        <f>IF(本体!S113&lt;&gt; "", "Cl-36", "")</f>
        <v/>
      </c>
      <c r="L114" s="8" t="str">
        <f>IF(本体!T113&lt;&gt; "", "Ca-45", "")</f>
        <v/>
      </c>
      <c r="M114" s="8" t="str">
        <f>IF(本体!U113&lt;&gt; "", "Cr-51", "")</f>
        <v/>
      </c>
      <c r="N114" s="8" t="str">
        <f>IF(本体!V113&lt;&gt; "", "Fe-59", "")</f>
        <v/>
      </c>
      <c r="O114" s="8" t="str">
        <f>IF(本体!W113&lt;&gt; "", "Co-57", "")</f>
        <v/>
      </c>
      <c r="P114" s="8" t="str">
        <f>IF(本体!X113&lt;&gt; "", "Co-60", "")</f>
        <v/>
      </c>
      <c r="Q114" s="8" t="str">
        <f>IF(本体!Y113&lt;&gt; "", "Cu-64", "")</f>
        <v/>
      </c>
      <c r="R114" s="8" t="str">
        <f>IF(本体!Z113&lt;&gt; "", "Zn-65", "")</f>
        <v/>
      </c>
      <c r="S114" s="8" t="str">
        <f>IF(本体!AA113&lt;&gt; "", "Ga-67", "")</f>
        <v/>
      </c>
      <c r="T114" s="8" t="str">
        <f>IF(本体!AB113&lt;&gt; "", "Ga-68", "")</f>
        <v/>
      </c>
      <c r="U114" s="8" t="str">
        <f>IF(本体!AC113&lt;&gt; "", "Ge-68", "")</f>
        <v/>
      </c>
      <c r="V114" s="8" t="str">
        <f>IF(本体!AD113&lt;&gt; "", "Y-88", "")</f>
        <v/>
      </c>
      <c r="W114" s="8" t="str">
        <f>IF(本体!AE113&lt;&gt; "", "Zr-89", "")</f>
        <v/>
      </c>
      <c r="X114" s="8" t="str">
        <f>IF(本体!AF113&lt;&gt; "", "Y-90", "")</f>
        <v/>
      </c>
      <c r="Y114" s="8" t="str">
        <f>IF(本体!AG113&lt;&gt; "", "Tc-99m", "")</f>
        <v/>
      </c>
      <c r="Z114" s="8" t="str">
        <f>IF(本体!AH113&lt;&gt; "", "In-111", "")</f>
        <v/>
      </c>
      <c r="AA114" s="8" t="str">
        <f>IF(本体!AI113&lt;&gt; "", "I-123", "")</f>
        <v/>
      </c>
      <c r="AB114" s="8" t="str">
        <f>IF(本体!AJ113&lt;&gt; "", "I-124", "")</f>
        <v/>
      </c>
      <c r="AC114" s="8" t="str">
        <f>IF(本体!AK113&lt;&gt; "", "I-125", "")</f>
        <v/>
      </c>
      <c r="AD114" s="8" t="str">
        <f>IF(本体!AL113&lt;&gt; "", "I-131", "")</f>
        <v/>
      </c>
      <c r="AE114" s="8" t="str">
        <f>IF(本体!AM113&lt;&gt; "", "Ba-135m", "")</f>
        <v/>
      </c>
      <c r="AF114" s="8" t="str">
        <f>IF(本体!AN113&lt;&gt; "", "Cs-137", "")</f>
        <v/>
      </c>
      <c r="AG114" s="8" t="str">
        <f>IF(本体!AO113&lt;&gt; "", "Lu-177", "")</f>
        <v/>
      </c>
      <c r="AH114" s="8" t="str">
        <f>IF(本体!AP113&lt;&gt; "", "Re-188", "")</f>
        <v/>
      </c>
      <c r="AI114" s="8" t="str">
        <f>IF(本体!AQ113&lt;&gt; "", "Ir-192", "")</f>
        <v/>
      </c>
      <c r="AJ114" s="8" t="str">
        <f>IF(本体!AR113&lt;&gt; "", "Tl-201", "")</f>
        <v/>
      </c>
      <c r="AK114" s="8" t="str">
        <f>IF(本体!AS113&lt;&gt; "", "Pb-210", "")</f>
        <v/>
      </c>
      <c r="AL114" s="8" t="str">
        <f>IF(本体!AT113&lt;&gt; "", "At-211", "")</f>
        <v/>
      </c>
      <c r="AM114" s="8" t="str">
        <f>IF(本体!AU113&lt;&gt; "", "Pb-212", "")</f>
        <v/>
      </c>
      <c r="AN114" s="8" t="str">
        <f>IF(本体!AV113&lt;&gt; "", "Ra-223", "")</f>
        <v/>
      </c>
      <c r="AO114" s="8" t="str">
        <f>IF(本体!AW113&lt;&gt; "", "Ra-224", "")</f>
        <v/>
      </c>
      <c r="AP114" s="8" t="str">
        <f>IF(本体!AX113&lt;&gt; "", "Ac-225", "")</f>
        <v/>
      </c>
      <c r="AQ114" s="8" t="str">
        <f t="shared" si="1"/>
        <v/>
      </c>
    </row>
    <row r="115" spans="1:43">
      <c r="A115" s="8">
        <f>本体!C114</f>
        <v>0</v>
      </c>
      <c r="B115" s="8" t="str">
        <f>IF(本体!J114&lt;&gt; "", "H-3", "")</f>
        <v/>
      </c>
      <c r="C115" s="8" t="str">
        <f>IF(本体!K114&lt;&gt; "", "C-11", "")</f>
        <v/>
      </c>
      <c r="D115" s="8" t="str">
        <f>IF(本体!L114&lt;&gt; "", "C-14", "")</f>
        <v/>
      </c>
      <c r="E115" s="8" t="str">
        <f>IF(本体!M114&lt;&gt; "", "N-13", "")</f>
        <v/>
      </c>
      <c r="F115" s="8" t="str">
        <f>IF(本体!N114&lt;&gt; "", "F-18", "")</f>
        <v/>
      </c>
      <c r="G115" s="8" t="str">
        <f>IF(本体!O114&lt;&gt; "", "Na-22", "")</f>
        <v/>
      </c>
      <c r="H115" s="8" t="str">
        <f>IF(本体!P114&lt;&gt; "", "P-32", "")</f>
        <v/>
      </c>
      <c r="I115" s="8" t="str">
        <f>IF(本体!Q114&lt;&gt; "", "P-33", "")</f>
        <v/>
      </c>
      <c r="J115" s="8" t="str">
        <f>IF(本体!R114&lt;&gt; "", "S-35", "")</f>
        <v/>
      </c>
      <c r="K115" s="8" t="str">
        <f>IF(本体!S114&lt;&gt; "", "Cl-36", "")</f>
        <v/>
      </c>
      <c r="L115" s="8" t="str">
        <f>IF(本体!T114&lt;&gt; "", "Ca-45", "")</f>
        <v/>
      </c>
      <c r="M115" s="8" t="str">
        <f>IF(本体!U114&lt;&gt; "", "Cr-51", "")</f>
        <v/>
      </c>
      <c r="N115" s="8" t="str">
        <f>IF(本体!V114&lt;&gt; "", "Fe-59", "")</f>
        <v/>
      </c>
      <c r="O115" s="8" t="str">
        <f>IF(本体!W114&lt;&gt; "", "Co-57", "")</f>
        <v/>
      </c>
      <c r="P115" s="8" t="str">
        <f>IF(本体!X114&lt;&gt; "", "Co-60", "")</f>
        <v/>
      </c>
      <c r="Q115" s="8" t="str">
        <f>IF(本体!Y114&lt;&gt; "", "Cu-64", "")</f>
        <v/>
      </c>
      <c r="R115" s="8" t="str">
        <f>IF(本体!Z114&lt;&gt; "", "Zn-65", "")</f>
        <v/>
      </c>
      <c r="S115" s="8" t="str">
        <f>IF(本体!AA114&lt;&gt; "", "Ga-67", "")</f>
        <v/>
      </c>
      <c r="T115" s="8" t="str">
        <f>IF(本体!AB114&lt;&gt; "", "Ga-68", "")</f>
        <v/>
      </c>
      <c r="U115" s="8" t="str">
        <f>IF(本体!AC114&lt;&gt; "", "Ge-68", "")</f>
        <v/>
      </c>
      <c r="V115" s="8" t="str">
        <f>IF(本体!AD114&lt;&gt; "", "Y-88", "")</f>
        <v/>
      </c>
      <c r="W115" s="8" t="str">
        <f>IF(本体!AE114&lt;&gt; "", "Zr-89", "")</f>
        <v/>
      </c>
      <c r="X115" s="8" t="str">
        <f>IF(本体!AF114&lt;&gt; "", "Y-90", "")</f>
        <v/>
      </c>
      <c r="Y115" s="8" t="str">
        <f>IF(本体!AG114&lt;&gt; "", "Tc-99m", "")</f>
        <v/>
      </c>
      <c r="Z115" s="8" t="str">
        <f>IF(本体!AH114&lt;&gt; "", "In-111", "")</f>
        <v/>
      </c>
      <c r="AA115" s="8" t="str">
        <f>IF(本体!AI114&lt;&gt; "", "I-123", "")</f>
        <v/>
      </c>
      <c r="AB115" s="8" t="str">
        <f>IF(本体!AJ114&lt;&gt; "", "I-124", "")</f>
        <v/>
      </c>
      <c r="AC115" s="8" t="str">
        <f>IF(本体!AK114&lt;&gt; "", "I-125", "")</f>
        <v/>
      </c>
      <c r="AD115" s="8" t="str">
        <f>IF(本体!AL114&lt;&gt; "", "I-131", "")</f>
        <v/>
      </c>
      <c r="AE115" s="8" t="str">
        <f>IF(本体!AM114&lt;&gt; "", "Ba-135m", "")</f>
        <v/>
      </c>
      <c r="AF115" s="8" t="str">
        <f>IF(本体!AN114&lt;&gt; "", "Cs-137", "")</f>
        <v/>
      </c>
      <c r="AG115" s="8" t="str">
        <f>IF(本体!AO114&lt;&gt; "", "Lu-177", "")</f>
        <v/>
      </c>
      <c r="AH115" s="8" t="str">
        <f>IF(本体!AP114&lt;&gt; "", "Re-188", "")</f>
        <v/>
      </c>
      <c r="AI115" s="8" t="str">
        <f>IF(本体!AQ114&lt;&gt; "", "Ir-192", "")</f>
        <v/>
      </c>
      <c r="AJ115" s="8" t="str">
        <f>IF(本体!AR114&lt;&gt; "", "Tl-201", "")</f>
        <v/>
      </c>
      <c r="AK115" s="8" t="str">
        <f>IF(本体!AS114&lt;&gt; "", "Pb-210", "")</f>
        <v/>
      </c>
      <c r="AL115" s="8" t="str">
        <f>IF(本体!AT114&lt;&gt; "", "At-211", "")</f>
        <v/>
      </c>
      <c r="AM115" s="8" t="str">
        <f>IF(本体!AU114&lt;&gt; "", "Pb-212", "")</f>
        <v/>
      </c>
      <c r="AN115" s="8" t="str">
        <f>IF(本体!AV114&lt;&gt; "", "Ra-223", "")</f>
        <v/>
      </c>
      <c r="AO115" s="8" t="str">
        <f>IF(本体!AW114&lt;&gt; "", "Ra-224", "")</f>
        <v/>
      </c>
      <c r="AP115" s="8" t="str">
        <f>IF(本体!AX114&lt;&gt; "", "Ac-225", "")</f>
        <v/>
      </c>
      <c r="AQ115" s="8" t="str">
        <f t="shared" si="1"/>
        <v/>
      </c>
    </row>
    <row r="116" spans="1:43">
      <c r="A116" s="8">
        <f>本体!C115</f>
        <v>0</v>
      </c>
      <c r="B116" s="8" t="str">
        <f>IF(本体!J115&lt;&gt; "", "H-3", "")</f>
        <v/>
      </c>
      <c r="C116" s="8" t="str">
        <f>IF(本体!K115&lt;&gt; "", "C-11", "")</f>
        <v/>
      </c>
      <c r="D116" s="8" t="str">
        <f>IF(本体!L115&lt;&gt; "", "C-14", "")</f>
        <v/>
      </c>
      <c r="E116" s="8" t="str">
        <f>IF(本体!M115&lt;&gt; "", "N-13", "")</f>
        <v/>
      </c>
      <c r="F116" s="8" t="str">
        <f>IF(本体!N115&lt;&gt; "", "F-18", "")</f>
        <v/>
      </c>
      <c r="G116" s="8" t="str">
        <f>IF(本体!O115&lt;&gt; "", "Na-22", "")</f>
        <v/>
      </c>
      <c r="H116" s="8" t="str">
        <f>IF(本体!P115&lt;&gt; "", "P-32", "")</f>
        <v/>
      </c>
      <c r="I116" s="8" t="str">
        <f>IF(本体!Q115&lt;&gt; "", "P-33", "")</f>
        <v/>
      </c>
      <c r="J116" s="8" t="str">
        <f>IF(本体!R115&lt;&gt; "", "S-35", "")</f>
        <v/>
      </c>
      <c r="K116" s="8" t="str">
        <f>IF(本体!S115&lt;&gt; "", "Cl-36", "")</f>
        <v/>
      </c>
      <c r="L116" s="8" t="str">
        <f>IF(本体!T115&lt;&gt; "", "Ca-45", "")</f>
        <v/>
      </c>
      <c r="M116" s="8" t="str">
        <f>IF(本体!U115&lt;&gt; "", "Cr-51", "")</f>
        <v/>
      </c>
      <c r="N116" s="8" t="str">
        <f>IF(本体!V115&lt;&gt; "", "Fe-59", "")</f>
        <v/>
      </c>
      <c r="O116" s="8" t="str">
        <f>IF(本体!W115&lt;&gt; "", "Co-57", "")</f>
        <v/>
      </c>
      <c r="P116" s="8" t="str">
        <f>IF(本体!X115&lt;&gt; "", "Co-60", "")</f>
        <v/>
      </c>
      <c r="Q116" s="8" t="str">
        <f>IF(本体!Y115&lt;&gt; "", "Cu-64", "")</f>
        <v/>
      </c>
      <c r="R116" s="8" t="str">
        <f>IF(本体!Z115&lt;&gt; "", "Zn-65", "")</f>
        <v/>
      </c>
      <c r="S116" s="8" t="str">
        <f>IF(本体!AA115&lt;&gt; "", "Ga-67", "")</f>
        <v/>
      </c>
      <c r="T116" s="8" t="str">
        <f>IF(本体!AB115&lt;&gt; "", "Ga-68", "")</f>
        <v/>
      </c>
      <c r="U116" s="8" t="str">
        <f>IF(本体!AC115&lt;&gt; "", "Ge-68", "")</f>
        <v/>
      </c>
      <c r="V116" s="8" t="str">
        <f>IF(本体!AD115&lt;&gt; "", "Y-88", "")</f>
        <v/>
      </c>
      <c r="W116" s="8" t="str">
        <f>IF(本体!AE115&lt;&gt; "", "Zr-89", "")</f>
        <v/>
      </c>
      <c r="X116" s="8" t="str">
        <f>IF(本体!AF115&lt;&gt; "", "Y-90", "")</f>
        <v/>
      </c>
      <c r="Y116" s="8" t="str">
        <f>IF(本体!AG115&lt;&gt; "", "Tc-99m", "")</f>
        <v/>
      </c>
      <c r="Z116" s="8" t="str">
        <f>IF(本体!AH115&lt;&gt; "", "In-111", "")</f>
        <v/>
      </c>
      <c r="AA116" s="8" t="str">
        <f>IF(本体!AI115&lt;&gt; "", "I-123", "")</f>
        <v/>
      </c>
      <c r="AB116" s="8" t="str">
        <f>IF(本体!AJ115&lt;&gt; "", "I-124", "")</f>
        <v/>
      </c>
      <c r="AC116" s="8" t="str">
        <f>IF(本体!AK115&lt;&gt; "", "I-125", "")</f>
        <v/>
      </c>
      <c r="AD116" s="8" t="str">
        <f>IF(本体!AL115&lt;&gt; "", "I-131", "")</f>
        <v/>
      </c>
      <c r="AE116" s="8" t="str">
        <f>IF(本体!AM115&lt;&gt; "", "Ba-135m", "")</f>
        <v/>
      </c>
      <c r="AF116" s="8" t="str">
        <f>IF(本体!AN115&lt;&gt; "", "Cs-137", "")</f>
        <v/>
      </c>
      <c r="AG116" s="8" t="str">
        <f>IF(本体!AO115&lt;&gt; "", "Lu-177", "")</f>
        <v/>
      </c>
      <c r="AH116" s="8" t="str">
        <f>IF(本体!AP115&lt;&gt; "", "Re-188", "")</f>
        <v/>
      </c>
      <c r="AI116" s="8" t="str">
        <f>IF(本体!AQ115&lt;&gt; "", "Ir-192", "")</f>
        <v/>
      </c>
      <c r="AJ116" s="8" t="str">
        <f>IF(本体!AR115&lt;&gt; "", "Tl-201", "")</f>
        <v/>
      </c>
      <c r="AK116" s="8" t="str">
        <f>IF(本体!AS115&lt;&gt; "", "Pb-210", "")</f>
        <v/>
      </c>
      <c r="AL116" s="8" t="str">
        <f>IF(本体!AT115&lt;&gt; "", "At-211", "")</f>
        <v/>
      </c>
      <c r="AM116" s="8" t="str">
        <f>IF(本体!AU115&lt;&gt; "", "Pb-212", "")</f>
        <v/>
      </c>
      <c r="AN116" s="8" t="str">
        <f>IF(本体!AV115&lt;&gt; "", "Ra-223", "")</f>
        <v/>
      </c>
      <c r="AO116" s="8" t="str">
        <f>IF(本体!AW115&lt;&gt; "", "Ra-224", "")</f>
        <v/>
      </c>
      <c r="AP116" s="8" t="str">
        <f>IF(本体!AX115&lt;&gt; "", "Ac-225", "")</f>
        <v/>
      </c>
      <c r="AQ116" s="8" t="str">
        <f t="shared" si="1"/>
        <v/>
      </c>
    </row>
    <row r="117" spans="1:43">
      <c r="A117" s="8">
        <f>本体!C116</f>
        <v>0</v>
      </c>
      <c r="B117" s="8" t="str">
        <f>IF(本体!J116&lt;&gt; "", "H-3", "")</f>
        <v/>
      </c>
      <c r="C117" s="8" t="str">
        <f>IF(本体!K116&lt;&gt; "", "C-11", "")</f>
        <v/>
      </c>
      <c r="D117" s="8" t="str">
        <f>IF(本体!L116&lt;&gt; "", "C-14", "")</f>
        <v/>
      </c>
      <c r="E117" s="8" t="str">
        <f>IF(本体!M116&lt;&gt; "", "N-13", "")</f>
        <v/>
      </c>
      <c r="F117" s="8" t="str">
        <f>IF(本体!N116&lt;&gt; "", "F-18", "")</f>
        <v/>
      </c>
      <c r="G117" s="8" t="str">
        <f>IF(本体!O116&lt;&gt; "", "Na-22", "")</f>
        <v/>
      </c>
      <c r="H117" s="8" t="str">
        <f>IF(本体!P116&lt;&gt; "", "P-32", "")</f>
        <v/>
      </c>
      <c r="I117" s="8" t="str">
        <f>IF(本体!Q116&lt;&gt; "", "P-33", "")</f>
        <v/>
      </c>
      <c r="J117" s="8" t="str">
        <f>IF(本体!R116&lt;&gt; "", "S-35", "")</f>
        <v/>
      </c>
      <c r="K117" s="8" t="str">
        <f>IF(本体!S116&lt;&gt; "", "Cl-36", "")</f>
        <v/>
      </c>
      <c r="L117" s="8" t="str">
        <f>IF(本体!T116&lt;&gt; "", "Ca-45", "")</f>
        <v/>
      </c>
      <c r="M117" s="8" t="str">
        <f>IF(本体!U116&lt;&gt; "", "Cr-51", "")</f>
        <v/>
      </c>
      <c r="N117" s="8" t="str">
        <f>IF(本体!V116&lt;&gt; "", "Fe-59", "")</f>
        <v/>
      </c>
      <c r="O117" s="8" t="str">
        <f>IF(本体!W116&lt;&gt; "", "Co-57", "")</f>
        <v/>
      </c>
      <c r="P117" s="8" t="str">
        <f>IF(本体!X116&lt;&gt; "", "Co-60", "")</f>
        <v/>
      </c>
      <c r="Q117" s="8" t="str">
        <f>IF(本体!Y116&lt;&gt; "", "Cu-64", "")</f>
        <v/>
      </c>
      <c r="R117" s="8" t="str">
        <f>IF(本体!Z116&lt;&gt; "", "Zn-65", "")</f>
        <v/>
      </c>
      <c r="S117" s="8" t="str">
        <f>IF(本体!AA116&lt;&gt; "", "Ga-67", "")</f>
        <v/>
      </c>
      <c r="T117" s="8" t="str">
        <f>IF(本体!AB116&lt;&gt; "", "Ga-68", "")</f>
        <v/>
      </c>
      <c r="U117" s="8" t="str">
        <f>IF(本体!AC116&lt;&gt; "", "Ge-68", "")</f>
        <v/>
      </c>
      <c r="V117" s="8" t="str">
        <f>IF(本体!AD116&lt;&gt; "", "Y-88", "")</f>
        <v/>
      </c>
      <c r="W117" s="8" t="str">
        <f>IF(本体!AE116&lt;&gt; "", "Zr-89", "")</f>
        <v/>
      </c>
      <c r="X117" s="8" t="str">
        <f>IF(本体!AF116&lt;&gt; "", "Y-90", "")</f>
        <v/>
      </c>
      <c r="Y117" s="8" t="str">
        <f>IF(本体!AG116&lt;&gt; "", "Tc-99m", "")</f>
        <v/>
      </c>
      <c r="Z117" s="8" t="str">
        <f>IF(本体!AH116&lt;&gt; "", "In-111", "")</f>
        <v/>
      </c>
      <c r="AA117" s="8" t="str">
        <f>IF(本体!AI116&lt;&gt; "", "I-123", "")</f>
        <v/>
      </c>
      <c r="AB117" s="8" t="str">
        <f>IF(本体!AJ116&lt;&gt; "", "I-124", "")</f>
        <v/>
      </c>
      <c r="AC117" s="8" t="str">
        <f>IF(本体!AK116&lt;&gt; "", "I-125", "")</f>
        <v/>
      </c>
      <c r="AD117" s="8" t="str">
        <f>IF(本体!AL116&lt;&gt; "", "I-131", "")</f>
        <v/>
      </c>
      <c r="AE117" s="8" t="str">
        <f>IF(本体!AM116&lt;&gt; "", "Ba-135m", "")</f>
        <v/>
      </c>
      <c r="AF117" s="8" t="str">
        <f>IF(本体!AN116&lt;&gt; "", "Cs-137", "")</f>
        <v/>
      </c>
      <c r="AG117" s="8" t="str">
        <f>IF(本体!AO116&lt;&gt; "", "Lu-177", "")</f>
        <v/>
      </c>
      <c r="AH117" s="8" t="str">
        <f>IF(本体!AP116&lt;&gt; "", "Re-188", "")</f>
        <v/>
      </c>
      <c r="AI117" s="8" t="str">
        <f>IF(本体!AQ116&lt;&gt; "", "Ir-192", "")</f>
        <v/>
      </c>
      <c r="AJ117" s="8" t="str">
        <f>IF(本体!AR116&lt;&gt; "", "Tl-201", "")</f>
        <v/>
      </c>
      <c r="AK117" s="8" t="str">
        <f>IF(本体!AS116&lt;&gt; "", "Pb-210", "")</f>
        <v/>
      </c>
      <c r="AL117" s="8" t="str">
        <f>IF(本体!AT116&lt;&gt; "", "At-211", "")</f>
        <v/>
      </c>
      <c r="AM117" s="8" t="str">
        <f>IF(本体!AU116&lt;&gt; "", "Pb-212", "")</f>
        <v/>
      </c>
      <c r="AN117" s="8" t="str">
        <f>IF(本体!AV116&lt;&gt; "", "Ra-223", "")</f>
        <v/>
      </c>
      <c r="AO117" s="8" t="str">
        <f>IF(本体!AW116&lt;&gt; "", "Ra-224", "")</f>
        <v/>
      </c>
      <c r="AP117" s="8" t="str">
        <f>IF(本体!AX116&lt;&gt; "", "Ac-225", "")</f>
        <v/>
      </c>
      <c r="AQ117" s="8" t="str">
        <f t="shared" si="1"/>
        <v/>
      </c>
    </row>
    <row r="118" spans="1:43">
      <c r="A118" s="8">
        <f>本体!C117</f>
        <v>0</v>
      </c>
      <c r="B118" s="8" t="str">
        <f>IF(本体!J117&lt;&gt; "", "H-3", "")</f>
        <v/>
      </c>
      <c r="C118" s="8" t="str">
        <f>IF(本体!K117&lt;&gt; "", "C-11", "")</f>
        <v/>
      </c>
      <c r="D118" s="8" t="str">
        <f>IF(本体!L117&lt;&gt; "", "C-14", "")</f>
        <v/>
      </c>
      <c r="E118" s="8" t="str">
        <f>IF(本体!M117&lt;&gt; "", "N-13", "")</f>
        <v/>
      </c>
      <c r="F118" s="8" t="str">
        <f>IF(本体!N117&lt;&gt; "", "F-18", "")</f>
        <v/>
      </c>
      <c r="G118" s="8" t="str">
        <f>IF(本体!O117&lt;&gt; "", "Na-22", "")</f>
        <v/>
      </c>
      <c r="H118" s="8" t="str">
        <f>IF(本体!P117&lt;&gt; "", "P-32", "")</f>
        <v/>
      </c>
      <c r="I118" s="8" t="str">
        <f>IF(本体!Q117&lt;&gt; "", "P-33", "")</f>
        <v/>
      </c>
      <c r="J118" s="8" t="str">
        <f>IF(本体!R117&lt;&gt; "", "S-35", "")</f>
        <v/>
      </c>
      <c r="K118" s="8" t="str">
        <f>IF(本体!S117&lt;&gt; "", "Cl-36", "")</f>
        <v/>
      </c>
      <c r="L118" s="8" t="str">
        <f>IF(本体!T117&lt;&gt; "", "Ca-45", "")</f>
        <v/>
      </c>
      <c r="M118" s="8" t="str">
        <f>IF(本体!U117&lt;&gt; "", "Cr-51", "")</f>
        <v/>
      </c>
      <c r="N118" s="8" t="str">
        <f>IF(本体!V117&lt;&gt; "", "Fe-59", "")</f>
        <v/>
      </c>
      <c r="O118" s="8" t="str">
        <f>IF(本体!W117&lt;&gt; "", "Co-57", "")</f>
        <v/>
      </c>
      <c r="P118" s="8" t="str">
        <f>IF(本体!X117&lt;&gt; "", "Co-60", "")</f>
        <v/>
      </c>
      <c r="Q118" s="8" t="str">
        <f>IF(本体!Y117&lt;&gt; "", "Cu-64", "")</f>
        <v/>
      </c>
      <c r="R118" s="8" t="str">
        <f>IF(本体!Z117&lt;&gt; "", "Zn-65", "")</f>
        <v/>
      </c>
      <c r="S118" s="8" t="str">
        <f>IF(本体!AA117&lt;&gt; "", "Ga-67", "")</f>
        <v/>
      </c>
      <c r="T118" s="8" t="str">
        <f>IF(本体!AB117&lt;&gt; "", "Ga-68", "")</f>
        <v/>
      </c>
      <c r="U118" s="8" t="str">
        <f>IF(本体!AC117&lt;&gt; "", "Ge-68", "")</f>
        <v/>
      </c>
      <c r="V118" s="8" t="str">
        <f>IF(本体!AD117&lt;&gt; "", "Y-88", "")</f>
        <v/>
      </c>
      <c r="W118" s="8" t="str">
        <f>IF(本体!AE117&lt;&gt; "", "Zr-89", "")</f>
        <v/>
      </c>
      <c r="X118" s="8" t="str">
        <f>IF(本体!AF117&lt;&gt; "", "Y-90", "")</f>
        <v/>
      </c>
      <c r="Y118" s="8" t="str">
        <f>IF(本体!AG117&lt;&gt; "", "Tc-99m", "")</f>
        <v/>
      </c>
      <c r="Z118" s="8" t="str">
        <f>IF(本体!AH117&lt;&gt; "", "In-111", "")</f>
        <v/>
      </c>
      <c r="AA118" s="8" t="str">
        <f>IF(本体!AI117&lt;&gt; "", "I-123", "")</f>
        <v/>
      </c>
      <c r="AB118" s="8" t="str">
        <f>IF(本体!AJ117&lt;&gt; "", "I-124", "")</f>
        <v/>
      </c>
      <c r="AC118" s="8" t="str">
        <f>IF(本体!AK117&lt;&gt; "", "I-125", "")</f>
        <v/>
      </c>
      <c r="AD118" s="8" t="str">
        <f>IF(本体!AL117&lt;&gt; "", "I-131", "")</f>
        <v/>
      </c>
      <c r="AE118" s="8" t="str">
        <f>IF(本体!AM117&lt;&gt; "", "Ba-135m", "")</f>
        <v/>
      </c>
      <c r="AF118" s="8" t="str">
        <f>IF(本体!AN117&lt;&gt; "", "Cs-137", "")</f>
        <v/>
      </c>
      <c r="AG118" s="8" t="str">
        <f>IF(本体!AO117&lt;&gt; "", "Lu-177", "")</f>
        <v/>
      </c>
      <c r="AH118" s="8" t="str">
        <f>IF(本体!AP117&lt;&gt; "", "Re-188", "")</f>
        <v/>
      </c>
      <c r="AI118" s="8" t="str">
        <f>IF(本体!AQ117&lt;&gt; "", "Ir-192", "")</f>
        <v/>
      </c>
      <c r="AJ118" s="8" t="str">
        <f>IF(本体!AR117&lt;&gt; "", "Tl-201", "")</f>
        <v/>
      </c>
      <c r="AK118" s="8" t="str">
        <f>IF(本体!AS117&lt;&gt; "", "Pb-210", "")</f>
        <v/>
      </c>
      <c r="AL118" s="8" t="str">
        <f>IF(本体!AT117&lt;&gt; "", "At-211", "")</f>
        <v/>
      </c>
      <c r="AM118" s="8" t="str">
        <f>IF(本体!AU117&lt;&gt; "", "Pb-212", "")</f>
        <v/>
      </c>
      <c r="AN118" s="8" t="str">
        <f>IF(本体!AV117&lt;&gt; "", "Ra-223", "")</f>
        <v/>
      </c>
      <c r="AO118" s="8" t="str">
        <f>IF(本体!AW117&lt;&gt; "", "Ra-224", "")</f>
        <v/>
      </c>
      <c r="AP118" s="8" t="str">
        <f>IF(本体!AX117&lt;&gt; "", "Ac-225", "")</f>
        <v/>
      </c>
      <c r="AQ118" s="8" t="str">
        <f t="shared" si="1"/>
        <v/>
      </c>
    </row>
    <row r="119" spans="1:43">
      <c r="A119" s="8">
        <f>本体!C118</f>
        <v>0</v>
      </c>
      <c r="B119" s="8" t="str">
        <f>IF(本体!J118&lt;&gt; "", "H-3", "")</f>
        <v/>
      </c>
      <c r="C119" s="8" t="str">
        <f>IF(本体!K118&lt;&gt; "", "C-11", "")</f>
        <v/>
      </c>
      <c r="D119" s="8" t="str">
        <f>IF(本体!L118&lt;&gt; "", "C-14", "")</f>
        <v/>
      </c>
      <c r="E119" s="8" t="str">
        <f>IF(本体!M118&lt;&gt; "", "N-13", "")</f>
        <v/>
      </c>
      <c r="F119" s="8" t="str">
        <f>IF(本体!N118&lt;&gt; "", "F-18", "")</f>
        <v/>
      </c>
      <c r="G119" s="8" t="str">
        <f>IF(本体!O118&lt;&gt; "", "Na-22", "")</f>
        <v/>
      </c>
      <c r="H119" s="8" t="str">
        <f>IF(本体!P118&lt;&gt; "", "P-32", "")</f>
        <v/>
      </c>
      <c r="I119" s="8" t="str">
        <f>IF(本体!Q118&lt;&gt; "", "P-33", "")</f>
        <v/>
      </c>
      <c r="J119" s="8" t="str">
        <f>IF(本体!R118&lt;&gt; "", "S-35", "")</f>
        <v/>
      </c>
      <c r="K119" s="8" t="str">
        <f>IF(本体!S118&lt;&gt; "", "Cl-36", "")</f>
        <v/>
      </c>
      <c r="L119" s="8" t="str">
        <f>IF(本体!T118&lt;&gt; "", "Ca-45", "")</f>
        <v/>
      </c>
      <c r="M119" s="8" t="str">
        <f>IF(本体!U118&lt;&gt; "", "Cr-51", "")</f>
        <v/>
      </c>
      <c r="N119" s="8" t="str">
        <f>IF(本体!V118&lt;&gt; "", "Fe-59", "")</f>
        <v/>
      </c>
      <c r="O119" s="8" t="str">
        <f>IF(本体!W118&lt;&gt; "", "Co-57", "")</f>
        <v/>
      </c>
      <c r="P119" s="8" t="str">
        <f>IF(本体!X118&lt;&gt; "", "Co-60", "")</f>
        <v/>
      </c>
      <c r="Q119" s="8" t="str">
        <f>IF(本体!Y118&lt;&gt; "", "Cu-64", "")</f>
        <v/>
      </c>
      <c r="R119" s="8" t="str">
        <f>IF(本体!Z118&lt;&gt; "", "Zn-65", "")</f>
        <v/>
      </c>
      <c r="S119" s="8" t="str">
        <f>IF(本体!AA118&lt;&gt; "", "Ga-67", "")</f>
        <v/>
      </c>
      <c r="T119" s="8" t="str">
        <f>IF(本体!AB118&lt;&gt; "", "Ga-68", "")</f>
        <v/>
      </c>
      <c r="U119" s="8" t="str">
        <f>IF(本体!AC118&lt;&gt; "", "Ge-68", "")</f>
        <v/>
      </c>
      <c r="V119" s="8" t="str">
        <f>IF(本体!AD118&lt;&gt; "", "Y-88", "")</f>
        <v/>
      </c>
      <c r="W119" s="8" t="str">
        <f>IF(本体!AE118&lt;&gt; "", "Zr-89", "")</f>
        <v/>
      </c>
      <c r="X119" s="8" t="str">
        <f>IF(本体!AF118&lt;&gt; "", "Y-90", "")</f>
        <v/>
      </c>
      <c r="Y119" s="8" t="str">
        <f>IF(本体!AG118&lt;&gt; "", "Tc-99m", "")</f>
        <v/>
      </c>
      <c r="Z119" s="8" t="str">
        <f>IF(本体!AH118&lt;&gt; "", "In-111", "")</f>
        <v/>
      </c>
      <c r="AA119" s="8" t="str">
        <f>IF(本体!AI118&lt;&gt; "", "I-123", "")</f>
        <v/>
      </c>
      <c r="AB119" s="8" t="str">
        <f>IF(本体!AJ118&lt;&gt; "", "I-124", "")</f>
        <v/>
      </c>
      <c r="AC119" s="8" t="str">
        <f>IF(本体!AK118&lt;&gt; "", "I-125", "")</f>
        <v/>
      </c>
      <c r="AD119" s="8" t="str">
        <f>IF(本体!AL118&lt;&gt; "", "I-131", "")</f>
        <v/>
      </c>
      <c r="AE119" s="8" t="str">
        <f>IF(本体!AM118&lt;&gt; "", "Ba-135m", "")</f>
        <v/>
      </c>
      <c r="AF119" s="8" t="str">
        <f>IF(本体!AN118&lt;&gt; "", "Cs-137", "")</f>
        <v/>
      </c>
      <c r="AG119" s="8" t="str">
        <f>IF(本体!AO118&lt;&gt; "", "Lu-177", "")</f>
        <v/>
      </c>
      <c r="AH119" s="8" t="str">
        <f>IF(本体!AP118&lt;&gt; "", "Re-188", "")</f>
        <v/>
      </c>
      <c r="AI119" s="8" t="str">
        <f>IF(本体!AQ118&lt;&gt; "", "Ir-192", "")</f>
        <v/>
      </c>
      <c r="AJ119" s="8" t="str">
        <f>IF(本体!AR118&lt;&gt; "", "Tl-201", "")</f>
        <v/>
      </c>
      <c r="AK119" s="8" t="str">
        <f>IF(本体!AS118&lt;&gt; "", "Pb-210", "")</f>
        <v/>
      </c>
      <c r="AL119" s="8" t="str">
        <f>IF(本体!AT118&lt;&gt; "", "At-211", "")</f>
        <v/>
      </c>
      <c r="AM119" s="8" t="str">
        <f>IF(本体!AU118&lt;&gt; "", "Pb-212", "")</f>
        <v/>
      </c>
      <c r="AN119" s="8" t="str">
        <f>IF(本体!AV118&lt;&gt; "", "Ra-223", "")</f>
        <v/>
      </c>
      <c r="AO119" s="8" t="str">
        <f>IF(本体!AW118&lt;&gt; "", "Ra-224", "")</f>
        <v/>
      </c>
      <c r="AP119" s="8" t="str">
        <f>IF(本体!AX118&lt;&gt; "", "Ac-225", "")</f>
        <v/>
      </c>
      <c r="AQ119" s="8" t="str">
        <f t="shared" si="1"/>
        <v/>
      </c>
    </row>
    <row r="120" spans="1:43">
      <c r="A120" s="8">
        <f>本体!C119</f>
        <v>0</v>
      </c>
      <c r="B120" s="8" t="str">
        <f>IF(本体!J119&lt;&gt; "", "H-3", "")</f>
        <v/>
      </c>
      <c r="C120" s="8" t="str">
        <f>IF(本体!K119&lt;&gt; "", "C-11", "")</f>
        <v/>
      </c>
      <c r="D120" s="8" t="str">
        <f>IF(本体!L119&lt;&gt; "", "C-14", "")</f>
        <v/>
      </c>
      <c r="E120" s="8" t="str">
        <f>IF(本体!M119&lt;&gt; "", "N-13", "")</f>
        <v/>
      </c>
      <c r="F120" s="8" t="str">
        <f>IF(本体!N119&lt;&gt; "", "F-18", "")</f>
        <v/>
      </c>
      <c r="G120" s="8" t="str">
        <f>IF(本体!O119&lt;&gt; "", "Na-22", "")</f>
        <v/>
      </c>
      <c r="H120" s="8" t="str">
        <f>IF(本体!P119&lt;&gt; "", "P-32", "")</f>
        <v/>
      </c>
      <c r="I120" s="8" t="str">
        <f>IF(本体!Q119&lt;&gt; "", "P-33", "")</f>
        <v/>
      </c>
      <c r="J120" s="8" t="str">
        <f>IF(本体!R119&lt;&gt; "", "S-35", "")</f>
        <v/>
      </c>
      <c r="K120" s="8" t="str">
        <f>IF(本体!S119&lt;&gt; "", "Cl-36", "")</f>
        <v/>
      </c>
      <c r="L120" s="8" t="str">
        <f>IF(本体!T119&lt;&gt; "", "Ca-45", "")</f>
        <v/>
      </c>
      <c r="M120" s="8" t="str">
        <f>IF(本体!U119&lt;&gt; "", "Cr-51", "")</f>
        <v/>
      </c>
      <c r="N120" s="8" t="str">
        <f>IF(本体!V119&lt;&gt; "", "Fe-59", "")</f>
        <v/>
      </c>
      <c r="O120" s="8" t="str">
        <f>IF(本体!W119&lt;&gt; "", "Co-57", "")</f>
        <v/>
      </c>
      <c r="P120" s="8" t="str">
        <f>IF(本体!X119&lt;&gt; "", "Co-60", "")</f>
        <v/>
      </c>
      <c r="Q120" s="8" t="str">
        <f>IF(本体!Y119&lt;&gt; "", "Cu-64", "")</f>
        <v/>
      </c>
      <c r="R120" s="8" t="str">
        <f>IF(本体!Z119&lt;&gt; "", "Zn-65", "")</f>
        <v/>
      </c>
      <c r="S120" s="8" t="str">
        <f>IF(本体!AA119&lt;&gt; "", "Ga-67", "")</f>
        <v/>
      </c>
      <c r="T120" s="8" t="str">
        <f>IF(本体!AB119&lt;&gt; "", "Ga-68", "")</f>
        <v/>
      </c>
      <c r="U120" s="8" t="str">
        <f>IF(本体!AC119&lt;&gt; "", "Ge-68", "")</f>
        <v/>
      </c>
      <c r="V120" s="8" t="str">
        <f>IF(本体!AD119&lt;&gt; "", "Y-88", "")</f>
        <v/>
      </c>
      <c r="W120" s="8" t="str">
        <f>IF(本体!AE119&lt;&gt; "", "Zr-89", "")</f>
        <v/>
      </c>
      <c r="X120" s="8" t="str">
        <f>IF(本体!AF119&lt;&gt; "", "Y-90", "")</f>
        <v/>
      </c>
      <c r="Y120" s="8" t="str">
        <f>IF(本体!AG119&lt;&gt; "", "Tc-99m", "")</f>
        <v/>
      </c>
      <c r="Z120" s="8" t="str">
        <f>IF(本体!AH119&lt;&gt; "", "In-111", "")</f>
        <v/>
      </c>
      <c r="AA120" s="8" t="str">
        <f>IF(本体!AI119&lt;&gt; "", "I-123", "")</f>
        <v/>
      </c>
      <c r="AB120" s="8" t="str">
        <f>IF(本体!AJ119&lt;&gt; "", "I-124", "")</f>
        <v/>
      </c>
      <c r="AC120" s="8" t="str">
        <f>IF(本体!AK119&lt;&gt; "", "I-125", "")</f>
        <v/>
      </c>
      <c r="AD120" s="8" t="str">
        <f>IF(本体!AL119&lt;&gt; "", "I-131", "")</f>
        <v/>
      </c>
      <c r="AE120" s="8" t="str">
        <f>IF(本体!AM119&lt;&gt; "", "Ba-135m", "")</f>
        <v/>
      </c>
      <c r="AF120" s="8" t="str">
        <f>IF(本体!AN119&lt;&gt; "", "Cs-137", "")</f>
        <v/>
      </c>
      <c r="AG120" s="8" t="str">
        <f>IF(本体!AO119&lt;&gt; "", "Lu-177", "")</f>
        <v/>
      </c>
      <c r="AH120" s="8" t="str">
        <f>IF(本体!AP119&lt;&gt; "", "Re-188", "")</f>
        <v/>
      </c>
      <c r="AI120" s="8" t="str">
        <f>IF(本体!AQ119&lt;&gt; "", "Ir-192", "")</f>
        <v/>
      </c>
      <c r="AJ120" s="8" t="str">
        <f>IF(本体!AR119&lt;&gt; "", "Tl-201", "")</f>
        <v/>
      </c>
      <c r="AK120" s="8" t="str">
        <f>IF(本体!AS119&lt;&gt; "", "Pb-210", "")</f>
        <v/>
      </c>
      <c r="AL120" s="8" t="str">
        <f>IF(本体!AT119&lt;&gt; "", "At-211", "")</f>
        <v/>
      </c>
      <c r="AM120" s="8" t="str">
        <f>IF(本体!AU119&lt;&gt; "", "Pb-212", "")</f>
        <v/>
      </c>
      <c r="AN120" s="8" t="str">
        <f>IF(本体!AV119&lt;&gt; "", "Ra-223", "")</f>
        <v/>
      </c>
      <c r="AO120" s="8" t="str">
        <f>IF(本体!AW119&lt;&gt; "", "Ra-224", "")</f>
        <v/>
      </c>
      <c r="AP120" s="8" t="str">
        <f>IF(本体!AX119&lt;&gt; "", "Ac-225", "")</f>
        <v/>
      </c>
      <c r="AQ120" s="8" t="str">
        <f t="shared" si="1"/>
        <v/>
      </c>
    </row>
    <row r="121" spans="1:43">
      <c r="A121" s="8">
        <f>本体!C120</f>
        <v>0</v>
      </c>
      <c r="B121" s="8" t="str">
        <f>IF(本体!J120&lt;&gt; "", "H-3", "")</f>
        <v/>
      </c>
      <c r="C121" s="8" t="str">
        <f>IF(本体!K120&lt;&gt; "", "C-11", "")</f>
        <v/>
      </c>
      <c r="D121" s="8" t="str">
        <f>IF(本体!L120&lt;&gt; "", "C-14", "")</f>
        <v/>
      </c>
      <c r="E121" s="8" t="str">
        <f>IF(本体!M120&lt;&gt; "", "N-13", "")</f>
        <v/>
      </c>
      <c r="F121" s="8" t="str">
        <f>IF(本体!N120&lt;&gt; "", "F-18", "")</f>
        <v/>
      </c>
      <c r="G121" s="8" t="str">
        <f>IF(本体!O120&lt;&gt; "", "Na-22", "")</f>
        <v/>
      </c>
      <c r="H121" s="8" t="str">
        <f>IF(本体!P120&lt;&gt; "", "P-32", "")</f>
        <v/>
      </c>
      <c r="I121" s="8" t="str">
        <f>IF(本体!Q120&lt;&gt; "", "P-33", "")</f>
        <v/>
      </c>
      <c r="J121" s="8" t="str">
        <f>IF(本体!R120&lt;&gt; "", "S-35", "")</f>
        <v/>
      </c>
      <c r="K121" s="8" t="str">
        <f>IF(本体!S120&lt;&gt; "", "Cl-36", "")</f>
        <v/>
      </c>
      <c r="L121" s="8" t="str">
        <f>IF(本体!T120&lt;&gt; "", "Ca-45", "")</f>
        <v/>
      </c>
      <c r="M121" s="8" t="str">
        <f>IF(本体!U120&lt;&gt; "", "Cr-51", "")</f>
        <v/>
      </c>
      <c r="N121" s="8" t="str">
        <f>IF(本体!V120&lt;&gt; "", "Fe-59", "")</f>
        <v/>
      </c>
      <c r="O121" s="8" t="str">
        <f>IF(本体!W120&lt;&gt; "", "Co-57", "")</f>
        <v/>
      </c>
      <c r="P121" s="8" t="str">
        <f>IF(本体!X120&lt;&gt; "", "Co-60", "")</f>
        <v/>
      </c>
      <c r="Q121" s="8" t="str">
        <f>IF(本体!Y120&lt;&gt; "", "Cu-64", "")</f>
        <v/>
      </c>
      <c r="R121" s="8" t="str">
        <f>IF(本体!Z120&lt;&gt; "", "Zn-65", "")</f>
        <v/>
      </c>
      <c r="S121" s="8" t="str">
        <f>IF(本体!AA120&lt;&gt; "", "Ga-67", "")</f>
        <v/>
      </c>
      <c r="T121" s="8" t="str">
        <f>IF(本体!AB120&lt;&gt; "", "Ga-68", "")</f>
        <v/>
      </c>
      <c r="U121" s="8" t="str">
        <f>IF(本体!AC120&lt;&gt; "", "Ge-68", "")</f>
        <v/>
      </c>
      <c r="V121" s="8" t="str">
        <f>IF(本体!AD120&lt;&gt; "", "Y-88", "")</f>
        <v/>
      </c>
      <c r="W121" s="8" t="str">
        <f>IF(本体!AE120&lt;&gt; "", "Zr-89", "")</f>
        <v/>
      </c>
      <c r="X121" s="8" t="str">
        <f>IF(本体!AF120&lt;&gt; "", "Y-90", "")</f>
        <v/>
      </c>
      <c r="Y121" s="8" t="str">
        <f>IF(本体!AG120&lt;&gt; "", "Tc-99m", "")</f>
        <v/>
      </c>
      <c r="Z121" s="8" t="str">
        <f>IF(本体!AH120&lt;&gt; "", "In-111", "")</f>
        <v/>
      </c>
      <c r="AA121" s="8" t="str">
        <f>IF(本体!AI120&lt;&gt; "", "I-123", "")</f>
        <v/>
      </c>
      <c r="AB121" s="8" t="str">
        <f>IF(本体!AJ120&lt;&gt; "", "I-124", "")</f>
        <v/>
      </c>
      <c r="AC121" s="8" t="str">
        <f>IF(本体!AK120&lt;&gt; "", "I-125", "")</f>
        <v/>
      </c>
      <c r="AD121" s="8" t="str">
        <f>IF(本体!AL120&lt;&gt; "", "I-131", "")</f>
        <v/>
      </c>
      <c r="AE121" s="8" t="str">
        <f>IF(本体!AM120&lt;&gt; "", "Ba-135m", "")</f>
        <v/>
      </c>
      <c r="AF121" s="8" t="str">
        <f>IF(本体!AN120&lt;&gt; "", "Cs-137", "")</f>
        <v/>
      </c>
      <c r="AG121" s="8" t="str">
        <f>IF(本体!AO120&lt;&gt; "", "Lu-177", "")</f>
        <v/>
      </c>
      <c r="AH121" s="8" t="str">
        <f>IF(本体!AP120&lt;&gt; "", "Re-188", "")</f>
        <v/>
      </c>
      <c r="AI121" s="8" t="str">
        <f>IF(本体!AQ120&lt;&gt; "", "Ir-192", "")</f>
        <v/>
      </c>
      <c r="AJ121" s="8" t="str">
        <f>IF(本体!AR120&lt;&gt; "", "Tl-201", "")</f>
        <v/>
      </c>
      <c r="AK121" s="8" t="str">
        <f>IF(本体!AS120&lt;&gt; "", "Pb-210", "")</f>
        <v/>
      </c>
      <c r="AL121" s="8" t="str">
        <f>IF(本体!AT120&lt;&gt; "", "At-211", "")</f>
        <v/>
      </c>
      <c r="AM121" s="8" t="str">
        <f>IF(本体!AU120&lt;&gt; "", "Pb-212", "")</f>
        <v/>
      </c>
      <c r="AN121" s="8" t="str">
        <f>IF(本体!AV120&lt;&gt; "", "Ra-223", "")</f>
        <v/>
      </c>
      <c r="AO121" s="8" t="str">
        <f>IF(本体!AW120&lt;&gt; "", "Ra-224", "")</f>
        <v/>
      </c>
      <c r="AP121" s="8" t="str">
        <f>IF(本体!AX120&lt;&gt; "", "Ac-225", "")</f>
        <v/>
      </c>
      <c r="AQ121" s="8" t="str">
        <f t="shared" si="1"/>
        <v/>
      </c>
    </row>
    <row r="122" spans="1:43">
      <c r="A122" s="8">
        <f>本体!C121</f>
        <v>0</v>
      </c>
      <c r="B122" s="8" t="str">
        <f>IF(本体!J121&lt;&gt; "", "H-3", "")</f>
        <v/>
      </c>
      <c r="C122" s="8" t="str">
        <f>IF(本体!K121&lt;&gt; "", "C-11", "")</f>
        <v/>
      </c>
      <c r="D122" s="8" t="str">
        <f>IF(本体!L121&lt;&gt; "", "C-14", "")</f>
        <v/>
      </c>
      <c r="E122" s="8" t="str">
        <f>IF(本体!M121&lt;&gt; "", "N-13", "")</f>
        <v/>
      </c>
      <c r="F122" s="8" t="str">
        <f>IF(本体!N121&lt;&gt; "", "F-18", "")</f>
        <v/>
      </c>
      <c r="G122" s="8" t="str">
        <f>IF(本体!O121&lt;&gt; "", "Na-22", "")</f>
        <v/>
      </c>
      <c r="H122" s="8" t="str">
        <f>IF(本体!P121&lt;&gt; "", "P-32", "")</f>
        <v/>
      </c>
      <c r="I122" s="8" t="str">
        <f>IF(本体!Q121&lt;&gt; "", "P-33", "")</f>
        <v/>
      </c>
      <c r="J122" s="8" t="str">
        <f>IF(本体!R121&lt;&gt; "", "S-35", "")</f>
        <v/>
      </c>
      <c r="K122" s="8" t="str">
        <f>IF(本体!S121&lt;&gt; "", "Cl-36", "")</f>
        <v/>
      </c>
      <c r="L122" s="8" t="str">
        <f>IF(本体!T121&lt;&gt; "", "Ca-45", "")</f>
        <v/>
      </c>
      <c r="M122" s="8" t="str">
        <f>IF(本体!U121&lt;&gt; "", "Cr-51", "")</f>
        <v/>
      </c>
      <c r="N122" s="8" t="str">
        <f>IF(本体!V121&lt;&gt; "", "Fe-59", "")</f>
        <v/>
      </c>
      <c r="O122" s="8" t="str">
        <f>IF(本体!W121&lt;&gt; "", "Co-57", "")</f>
        <v/>
      </c>
      <c r="P122" s="8" t="str">
        <f>IF(本体!X121&lt;&gt; "", "Co-60", "")</f>
        <v/>
      </c>
      <c r="Q122" s="8" t="str">
        <f>IF(本体!Y121&lt;&gt; "", "Cu-64", "")</f>
        <v/>
      </c>
      <c r="R122" s="8" t="str">
        <f>IF(本体!Z121&lt;&gt; "", "Zn-65", "")</f>
        <v/>
      </c>
      <c r="S122" s="8" t="str">
        <f>IF(本体!AA121&lt;&gt; "", "Ga-67", "")</f>
        <v/>
      </c>
      <c r="T122" s="8" t="str">
        <f>IF(本体!AB121&lt;&gt; "", "Ga-68", "")</f>
        <v/>
      </c>
      <c r="U122" s="8" t="str">
        <f>IF(本体!AC121&lt;&gt; "", "Ge-68", "")</f>
        <v/>
      </c>
      <c r="V122" s="8" t="str">
        <f>IF(本体!AD121&lt;&gt; "", "Y-88", "")</f>
        <v/>
      </c>
      <c r="W122" s="8" t="str">
        <f>IF(本体!AE121&lt;&gt; "", "Zr-89", "")</f>
        <v/>
      </c>
      <c r="X122" s="8" t="str">
        <f>IF(本体!AF121&lt;&gt; "", "Y-90", "")</f>
        <v/>
      </c>
      <c r="Y122" s="8" t="str">
        <f>IF(本体!AG121&lt;&gt; "", "Tc-99m", "")</f>
        <v/>
      </c>
      <c r="Z122" s="8" t="str">
        <f>IF(本体!AH121&lt;&gt; "", "In-111", "")</f>
        <v/>
      </c>
      <c r="AA122" s="8" t="str">
        <f>IF(本体!AI121&lt;&gt; "", "I-123", "")</f>
        <v/>
      </c>
      <c r="AB122" s="8" t="str">
        <f>IF(本体!AJ121&lt;&gt; "", "I-124", "")</f>
        <v/>
      </c>
      <c r="AC122" s="8" t="str">
        <f>IF(本体!AK121&lt;&gt; "", "I-125", "")</f>
        <v/>
      </c>
      <c r="AD122" s="8" t="str">
        <f>IF(本体!AL121&lt;&gt; "", "I-131", "")</f>
        <v/>
      </c>
      <c r="AE122" s="8" t="str">
        <f>IF(本体!AM121&lt;&gt; "", "Ba-135m", "")</f>
        <v/>
      </c>
      <c r="AF122" s="8" t="str">
        <f>IF(本体!AN121&lt;&gt; "", "Cs-137", "")</f>
        <v/>
      </c>
      <c r="AG122" s="8" t="str">
        <f>IF(本体!AO121&lt;&gt; "", "Lu-177", "")</f>
        <v/>
      </c>
      <c r="AH122" s="8" t="str">
        <f>IF(本体!AP121&lt;&gt; "", "Re-188", "")</f>
        <v/>
      </c>
      <c r="AI122" s="8" t="str">
        <f>IF(本体!AQ121&lt;&gt; "", "Ir-192", "")</f>
        <v/>
      </c>
      <c r="AJ122" s="8" t="str">
        <f>IF(本体!AR121&lt;&gt; "", "Tl-201", "")</f>
        <v/>
      </c>
      <c r="AK122" s="8" t="str">
        <f>IF(本体!AS121&lt;&gt; "", "Pb-210", "")</f>
        <v/>
      </c>
      <c r="AL122" s="8" t="str">
        <f>IF(本体!AT121&lt;&gt; "", "At-211", "")</f>
        <v/>
      </c>
      <c r="AM122" s="8" t="str">
        <f>IF(本体!AU121&lt;&gt; "", "Pb-212", "")</f>
        <v/>
      </c>
      <c r="AN122" s="8" t="str">
        <f>IF(本体!AV121&lt;&gt; "", "Ra-223", "")</f>
        <v/>
      </c>
      <c r="AO122" s="8" t="str">
        <f>IF(本体!AW121&lt;&gt; "", "Ra-224", "")</f>
        <v/>
      </c>
      <c r="AP122" s="8" t="str">
        <f>IF(本体!AX121&lt;&gt; "", "Ac-225", "")</f>
        <v/>
      </c>
      <c r="AQ122" s="8" t="str">
        <f t="shared" si="1"/>
        <v/>
      </c>
    </row>
    <row r="123" spans="1:43">
      <c r="A123" s="8">
        <f>本体!C122</f>
        <v>0</v>
      </c>
      <c r="B123" s="8" t="str">
        <f>IF(本体!J122&lt;&gt; "", "H-3", "")</f>
        <v/>
      </c>
      <c r="C123" s="8" t="str">
        <f>IF(本体!K122&lt;&gt; "", "C-11", "")</f>
        <v/>
      </c>
      <c r="D123" s="8" t="str">
        <f>IF(本体!L122&lt;&gt; "", "C-14", "")</f>
        <v/>
      </c>
      <c r="E123" s="8" t="str">
        <f>IF(本体!M122&lt;&gt; "", "N-13", "")</f>
        <v/>
      </c>
      <c r="F123" s="8" t="str">
        <f>IF(本体!N122&lt;&gt; "", "F-18", "")</f>
        <v/>
      </c>
      <c r="G123" s="8" t="str">
        <f>IF(本体!O122&lt;&gt; "", "Na-22", "")</f>
        <v/>
      </c>
      <c r="H123" s="8" t="str">
        <f>IF(本体!P122&lt;&gt; "", "P-32", "")</f>
        <v/>
      </c>
      <c r="I123" s="8" t="str">
        <f>IF(本体!Q122&lt;&gt; "", "P-33", "")</f>
        <v/>
      </c>
      <c r="J123" s="8" t="str">
        <f>IF(本体!R122&lt;&gt; "", "S-35", "")</f>
        <v/>
      </c>
      <c r="K123" s="8" t="str">
        <f>IF(本体!S122&lt;&gt; "", "Cl-36", "")</f>
        <v/>
      </c>
      <c r="L123" s="8" t="str">
        <f>IF(本体!T122&lt;&gt; "", "Ca-45", "")</f>
        <v/>
      </c>
      <c r="M123" s="8" t="str">
        <f>IF(本体!U122&lt;&gt; "", "Cr-51", "")</f>
        <v/>
      </c>
      <c r="N123" s="8" t="str">
        <f>IF(本体!V122&lt;&gt; "", "Fe-59", "")</f>
        <v/>
      </c>
      <c r="O123" s="8" t="str">
        <f>IF(本体!W122&lt;&gt; "", "Co-57", "")</f>
        <v/>
      </c>
      <c r="P123" s="8" t="str">
        <f>IF(本体!X122&lt;&gt; "", "Co-60", "")</f>
        <v/>
      </c>
      <c r="Q123" s="8" t="str">
        <f>IF(本体!Y122&lt;&gt; "", "Cu-64", "")</f>
        <v/>
      </c>
      <c r="R123" s="8" t="str">
        <f>IF(本体!Z122&lt;&gt; "", "Zn-65", "")</f>
        <v/>
      </c>
      <c r="S123" s="8" t="str">
        <f>IF(本体!AA122&lt;&gt; "", "Ga-67", "")</f>
        <v/>
      </c>
      <c r="T123" s="8" t="str">
        <f>IF(本体!AB122&lt;&gt; "", "Ga-68", "")</f>
        <v/>
      </c>
      <c r="U123" s="8" t="str">
        <f>IF(本体!AC122&lt;&gt; "", "Ge-68", "")</f>
        <v/>
      </c>
      <c r="V123" s="8" t="str">
        <f>IF(本体!AD122&lt;&gt; "", "Y-88", "")</f>
        <v/>
      </c>
      <c r="W123" s="8" t="str">
        <f>IF(本体!AE122&lt;&gt; "", "Zr-89", "")</f>
        <v/>
      </c>
      <c r="X123" s="8" t="str">
        <f>IF(本体!AF122&lt;&gt; "", "Y-90", "")</f>
        <v/>
      </c>
      <c r="Y123" s="8" t="str">
        <f>IF(本体!AG122&lt;&gt; "", "Tc-99m", "")</f>
        <v/>
      </c>
      <c r="Z123" s="8" t="str">
        <f>IF(本体!AH122&lt;&gt; "", "In-111", "")</f>
        <v/>
      </c>
      <c r="AA123" s="8" t="str">
        <f>IF(本体!AI122&lt;&gt; "", "I-123", "")</f>
        <v/>
      </c>
      <c r="AB123" s="8" t="str">
        <f>IF(本体!AJ122&lt;&gt; "", "I-124", "")</f>
        <v/>
      </c>
      <c r="AC123" s="8" t="str">
        <f>IF(本体!AK122&lt;&gt; "", "I-125", "")</f>
        <v/>
      </c>
      <c r="AD123" s="8" t="str">
        <f>IF(本体!AL122&lt;&gt; "", "I-131", "")</f>
        <v/>
      </c>
      <c r="AE123" s="8" t="str">
        <f>IF(本体!AM122&lt;&gt; "", "Ba-135m", "")</f>
        <v/>
      </c>
      <c r="AF123" s="8" t="str">
        <f>IF(本体!AN122&lt;&gt; "", "Cs-137", "")</f>
        <v/>
      </c>
      <c r="AG123" s="8" t="str">
        <f>IF(本体!AO122&lt;&gt; "", "Lu-177", "")</f>
        <v/>
      </c>
      <c r="AH123" s="8" t="str">
        <f>IF(本体!AP122&lt;&gt; "", "Re-188", "")</f>
        <v/>
      </c>
      <c r="AI123" s="8" t="str">
        <f>IF(本体!AQ122&lt;&gt; "", "Ir-192", "")</f>
        <v/>
      </c>
      <c r="AJ123" s="8" t="str">
        <f>IF(本体!AR122&lt;&gt; "", "Tl-201", "")</f>
        <v/>
      </c>
      <c r="AK123" s="8" t="str">
        <f>IF(本体!AS122&lt;&gt; "", "Pb-210", "")</f>
        <v/>
      </c>
      <c r="AL123" s="8" t="str">
        <f>IF(本体!AT122&lt;&gt; "", "At-211", "")</f>
        <v/>
      </c>
      <c r="AM123" s="8" t="str">
        <f>IF(本体!AU122&lt;&gt; "", "Pb-212", "")</f>
        <v/>
      </c>
      <c r="AN123" s="8" t="str">
        <f>IF(本体!AV122&lt;&gt; "", "Ra-223", "")</f>
        <v/>
      </c>
      <c r="AO123" s="8" t="str">
        <f>IF(本体!AW122&lt;&gt; "", "Ra-224", "")</f>
        <v/>
      </c>
      <c r="AP123" s="8" t="str">
        <f>IF(本体!AX122&lt;&gt; "", "Ac-225", "")</f>
        <v/>
      </c>
      <c r="AQ123" s="8" t="str">
        <f t="shared" si="1"/>
        <v/>
      </c>
    </row>
    <row r="124" spans="1:43">
      <c r="A124" s="8">
        <f>本体!C123</f>
        <v>0</v>
      </c>
      <c r="B124" s="8" t="str">
        <f>IF(本体!J123&lt;&gt; "", "H-3", "")</f>
        <v/>
      </c>
      <c r="C124" s="8" t="str">
        <f>IF(本体!K123&lt;&gt; "", "C-11", "")</f>
        <v/>
      </c>
      <c r="D124" s="8" t="str">
        <f>IF(本体!L123&lt;&gt; "", "C-14", "")</f>
        <v/>
      </c>
      <c r="E124" s="8" t="str">
        <f>IF(本体!M123&lt;&gt; "", "N-13", "")</f>
        <v/>
      </c>
      <c r="F124" s="8" t="str">
        <f>IF(本体!N123&lt;&gt; "", "F-18", "")</f>
        <v/>
      </c>
      <c r="G124" s="8" t="str">
        <f>IF(本体!O123&lt;&gt; "", "Na-22", "")</f>
        <v/>
      </c>
      <c r="H124" s="8" t="str">
        <f>IF(本体!P123&lt;&gt; "", "P-32", "")</f>
        <v/>
      </c>
      <c r="I124" s="8" t="str">
        <f>IF(本体!Q123&lt;&gt; "", "P-33", "")</f>
        <v/>
      </c>
      <c r="J124" s="8" t="str">
        <f>IF(本体!R123&lt;&gt; "", "S-35", "")</f>
        <v/>
      </c>
      <c r="K124" s="8" t="str">
        <f>IF(本体!S123&lt;&gt; "", "Cl-36", "")</f>
        <v/>
      </c>
      <c r="L124" s="8" t="str">
        <f>IF(本体!T123&lt;&gt; "", "Ca-45", "")</f>
        <v/>
      </c>
      <c r="M124" s="8" t="str">
        <f>IF(本体!U123&lt;&gt; "", "Cr-51", "")</f>
        <v/>
      </c>
      <c r="N124" s="8" t="str">
        <f>IF(本体!V123&lt;&gt; "", "Fe-59", "")</f>
        <v/>
      </c>
      <c r="O124" s="8" t="str">
        <f>IF(本体!W123&lt;&gt; "", "Co-57", "")</f>
        <v/>
      </c>
      <c r="P124" s="8" t="str">
        <f>IF(本体!X123&lt;&gt; "", "Co-60", "")</f>
        <v/>
      </c>
      <c r="Q124" s="8" t="str">
        <f>IF(本体!Y123&lt;&gt; "", "Cu-64", "")</f>
        <v/>
      </c>
      <c r="R124" s="8" t="str">
        <f>IF(本体!Z123&lt;&gt; "", "Zn-65", "")</f>
        <v/>
      </c>
      <c r="S124" s="8" t="str">
        <f>IF(本体!AA123&lt;&gt; "", "Ga-67", "")</f>
        <v/>
      </c>
      <c r="T124" s="8" t="str">
        <f>IF(本体!AB123&lt;&gt; "", "Ga-68", "")</f>
        <v/>
      </c>
      <c r="U124" s="8" t="str">
        <f>IF(本体!AC123&lt;&gt; "", "Ge-68", "")</f>
        <v/>
      </c>
      <c r="V124" s="8" t="str">
        <f>IF(本体!AD123&lt;&gt; "", "Y-88", "")</f>
        <v/>
      </c>
      <c r="W124" s="8" t="str">
        <f>IF(本体!AE123&lt;&gt; "", "Zr-89", "")</f>
        <v/>
      </c>
      <c r="X124" s="8" t="str">
        <f>IF(本体!AF123&lt;&gt; "", "Y-90", "")</f>
        <v/>
      </c>
      <c r="Y124" s="8" t="str">
        <f>IF(本体!AG123&lt;&gt; "", "Tc-99m", "")</f>
        <v/>
      </c>
      <c r="Z124" s="8" t="str">
        <f>IF(本体!AH123&lt;&gt; "", "In-111", "")</f>
        <v/>
      </c>
      <c r="AA124" s="8" t="str">
        <f>IF(本体!AI123&lt;&gt; "", "I-123", "")</f>
        <v/>
      </c>
      <c r="AB124" s="8" t="str">
        <f>IF(本体!AJ123&lt;&gt; "", "I-124", "")</f>
        <v/>
      </c>
      <c r="AC124" s="8" t="str">
        <f>IF(本体!AK123&lt;&gt; "", "I-125", "")</f>
        <v/>
      </c>
      <c r="AD124" s="8" t="str">
        <f>IF(本体!AL123&lt;&gt; "", "I-131", "")</f>
        <v/>
      </c>
      <c r="AE124" s="8" t="str">
        <f>IF(本体!AM123&lt;&gt; "", "Ba-135m", "")</f>
        <v/>
      </c>
      <c r="AF124" s="8" t="str">
        <f>IF(本体!AN123&lt;&gt; "", "Cs-137", "")</f>
        <v/>
      </c>
      <c r="AG124" s="8" t="str">
        <f>IF(本体!AO123&lt;&gt; "", "Lu-177", "")</f>
        <v/>
      </c>
      <c r="AH124" s="8" t="str">
        <f>IF(本体!AP123&lt;&gt; "", "Re-188", "")</f>
        <v/>
      </c>
      <c r="AI124" s="8" t="str">
        <f>IF(本体!AQ123&lt;&gt; "", "Ir-192", "")</f>
        <v/>
      </c>
      <c r="AJ124" s="8" t="str">
        <f>IF(本体!AR123&lt;&gt; "", "Tl-201", "")</f>
        <v/>
      </c>
      <c r="AK124" s="8" t="str">
        <f>IF(本体!AS123&lt;&gt; "", "Pb-210", "")</f>
        <v/>
      </c>
      <c r="AL124" s="8" t="str">
        <f>IF(本体!AT123&lt;&gt; "", "At-211", "")</f>
        <v/>
      </c>
      <c r="AM124" s="8" t="str">
        <f>IF(本体!AU123&lt;&gt; "", "Pb-212", "")</f>
        <v/>
      </c>
      <c r="AN124" s="8" t="str">
        <f>IF(本体!AV123&lt;&gt; "", "Ra-223", "")</f>
        <v/>
      </c>
      <c r="AO124" s="8" t="str">
        <f>IF(本体!AW123&lt;&gt; "", "Ra-224", "")</f>
        <v/>
      </c>
      <c r="AP124" s="8" t="str">
        <f>IF(本体!AX123&lt;&gt; "", "Ac-225", "")</f>
        <v/>
      </c>
      <c r="AQ124" s="8" t="str">
        <f t="shared" si="1"/>
        <v/>
      </c>
    </row>
    <row r="125" spans="1:43">
      <c r="A125" s="8">
        <f>本体!C124</f>
        <v>0</v>
      </c>
      <c r="B125" s="8" t="str">
        <f>IF(本体!J124&lt;&gt; "", "H-3", "")</f>
        <v/>
      </c>
      <c r="C125" s="8" t="str">
        <f>IF(本体!K124&lt;&gt; "", "C-11", "")</f>
        <v/>
      </c>
      <c r="D125" s="8" t="str">
        <f>IF(本体!L124&lt;&gt; "", "C-14", "")</f>
        <v/>
      </c>
      <c r="E125" s="8" t="str">
        <f>IF(本体!M124&lt;&gt; "", "N-13", "")</f>
        <v/>
      </c>
      <c r="F125" s="8" t="str">
        <f>IF(本体!N124&lt;&gt; "", "F-18", "")</f>
        <v/>
      </c>
      <c r="G125" s="8" t="str">
        <f>IF(本体!O124&lt;&gt; "", "Na-22", "")</f>
        <v/>
      </c>
      <c r="H125" s="8" t="str">
        <f>IF(本体!P124&lt;&gt; "", "P-32", "")</f>
        <v/>
      </c>
      <c r="I125" s="8" t="str">
        <f>IF(本体!Q124&lt;&gt; "", "P-33", "")</f>
        <v/>
      </c>
      <c r="J125" s="8" t="str">
        <f>IF(本体!R124&lt;&gt; "", "S-35", "")</f>
        <v/>
      </c>
      <c r="K125" s="8" t="str">
        <f>IF(本体!S124&lt;&gt; "", "Cl-36", "")</f>
        <v/>
      </c>
      <c r="L125" s="8" t="str">
        <f>IF(本体!T124&lt;&gt; "", "Ca-45", "")</f>
        <v/>
      </c>
      <c r="M125" s="8" t="str">
        <f>IF(本体!U124&lt;&gt; "", "Cr-51", "")</f>
        <v/>
      </c>
      <c r="N125" s="8" t="str">
        <f>IF(本体!V124&lt;&gt; "", "Fe-59", "")</f>
        <v/>
      </c>
      <c r="O125" s="8" t="str">
        <f>IF(本体!W124&lt;&gt; "", "Co-57", "")</f>
        <v/>
      </c>
      <c r="P125" s="8" t="str">
        <f>IF(本体!X124&lt;&gt; "", "Co-60", "")</f>
        <v/>
      </c>
      <c r="Q125" s="8" t="str">
        <f>IF(本体!Y124&lt;&gt; "", "Cu-64", "")</f>
        <v/>
      </c>
      <c r="R125" s="8" t="str">
        <f>IF(本体!Z124&lt;&gt; "", "Zn-65", "")</f>
        <v/>
      </c>
      <c r="S125" s="8" t="str">
        <f>IF(本体!AA124&lt;&gt; "", "Ga-67", "")</f>
        <v/>
      </c>
      <c r="T125" s="8" t="str">
        <f>IF(本体!AB124&lt;&gt; "", "Ga-68", "")</f>
        <v/>
      </c>
      <c r="U125" s="8" t="str">
        <f>IF(本体!AC124&lt;&gt; "", "Ge-68", "")</f>
        <v/>
      </c>
      <c r="V125" s="8" t="str">
        <f>IF(本体!AD124&lt;&gt; "", "Y-88", "")</f>
        <v/>
      </c>
      <c r="W125" s="8" t="str">
        <f>IF(本体!AE124&lt;&gt; "", "Zr-89", "")</f>
        <v/>
      </c>
      <c r="X125" s="8" t="str">
        <f>IF(本体!AF124&lt;&gt; "", "Y-90", "")</f>
        <v/>
      </c>
      <c r="Y125" s="8" t="str">
        <f>IF(本体!AG124&lt;&gt; "", "Tc-99m", "")</f>
        <v/>
      </c>
      <c r="Z125" s="8" t="str">
        <f>IF(本体!AH124&lt;&gt; "", "In-111", "")</f>
        <v/>
      </c>
      <c r="AA125" s="8" t="str">
        <f>IF(本体!AI124&lt;&gt; "", "I-123", "")</f>
        <v/>
      </c>
      <c r="AB125" s="8" t="str">
        <f>IF(本体!AJ124&lt;&gt; "", "I-124", "")</f>
        <v/>
      </c>
      <c r="AC125" s="8" t="str">
        <f>IF(本体!AK124&lt;&gt; "", "I-125", "")</f>
        <v/>
      </c>
      <c r="AD125" s="8" t="str">
        <f>IF(本体!AL124&lt;&gt; "", "I-131", "")</f>
        <v/>
      </c>
      <c r="AE125" s="8" t="str">
        <f>IF(本体!AM124&lt;&gt; "", "Ba-135m", "")</f>
        <v/>
      </c>
      <c r="AF125" s="8" t="str">
        <f>IF(本体!AN124&lt;&gt; "", "Cs-137", "")</f>
        <v/>
      </c>
      <c r="AG125" s="8" t="str">
        <f>IF(本体!AO124&lt;&gt; "", "Lu-177", "")</f>
        <v/>
      </c>
      <c r="AH125" s="8" t="str">
        <f>IF(本体!AP124&lt;&gt; "", "Re-188", "")</f>
        <v/>
      </c>
      <c r="AI125" s="8" t="str">
        <f>IF(本体!AQ124&lt;&gt; "", "Ir-192", "")</f>
        <v/>
      </c>
      <c r="AJ125" s="8" t="str">
        <f>IF(本体!AR124&lt;&gt; "", "Tl-201", "")</f>
        <v/>
      </c>
      <c r="AK125" s="8" t="str">
        <f>IF(本体!AS124&lt;&gt; "", "Pb-210", "")</f>
        <v/>
      </c>
      <c r="AL125" s="8" t="str">
        <f>IF(本体!AT124&lt;&gt; "", "At-211", "")</f>
        <v/>
      </c>
      <c r="AM125" s="8" t="str">
        <f>IF(本体!AU124&lt;&gt; "", "Pb-212", "")</f>
        <v/>
      </c>
      <c r="AN125" s="8" t="str">
        <f>IF(本体!AV124&lt;&gt; "", "Ra-223", "")</f>
        <v/>
      </c>
      <c r="AO125" s="8" t="str">
        <f>IF(本体!AW124&lt;&gt; "", "Ra-224", "")</f>
        <v/>
      </c>
      <c r="AP125" s="8" t="str">
        <f>IF(本体!AX124&lt;&gt; "", "Ac-225", "")</f>
        <v/>
      </c>
      <c r="AQ125" s="8" t="str">
        <f t="shared" si="1"/>
        <v/>
      </c>
    </row>
    <row r="126" spans="1:43">
      <c r="A126" s="8">
        <f>本体!C125</f>
        <v>0</v>
      </c>
      <c r="B126" s="8" t="str">
        <f>IF(本体!J125&lt;&gt; "", "H-3", "")</f>
        <v/>
      </c>
      <c r="C126" s="8" t="str">
        <f>IF(本体!K125&lt;&gt; "", "C-11", "")</f>
        <v/>
      </c>
      <c r="D126" s="8" t="str">
        <f>IF(本体!L125&lt;&gt; "", "C-14", "")</f>
        <v/>
      </c>
      <c r="E126" s="8" t="str">
        <f>IF(本体!M125&lt;&gt; "", "N-13", "")</f>
        <v/>
      </c>
      <c r="F126" s="8" t="str">
        <f>IF(本体!N125&lt;&gt; "", "F-18", "")</f>
        <v/>
      </c>
      <c r="G126" s="8" t="str">
        <f>IF(本体!O125&lt;&gt; "", "Na-22", "")</f>
        <v/>
      </c>
      <c r="H126" s="8" t="str">
        <f>IF(本体!P125&lt;&gt; "", "P-32", "")</f>
        <v/>
      </c>
      <c r="I126" s="8" t="str">
        <f>IF(本体!Q125&lt;&gt; "", "P-33", "")</f>
        <v/>
      </c>
      <c r="J126" s="8" t="str">
        <f>IF(本体!R125&lt;&gt; "", "S-35", "")</f>
        <v/>
      </c>
      <c r="K126" s="8" t="str">
        <f>IF(本体!S125&lt;&gt; "", "Cl-36", "")</f>
        <v/>
      </c>
      <c r="L126" s="8" t="str">
        <f>IF(本体!T125&lt;&gt; "", "Ca-45", "")</f>
        <v/>
      </c>
      <c r="M126" s="8" t="str">
        <f>IF(本体!U125&lt;&gt; "", "Cr-51", "")</f>
        <v/>
      </c>
      <c r="N126" s="8" t="str">
        <f>IF(本体!V125&lt;&gt; "", "Fe-59", "")</f>
        <v/>
      </c>
      <c r="O126" s="8" t="str">
        <f>IF(本体!W125&lt;&gt; "", "Co-57", "")</f>
        <v/>
      </c>
      <c r="P126" s="8" t="str">
        <f>IF(本体!X125&lt;&gt; "", "Co-60", "")</f>
        <v/>
      </c>
      <c r="Q126" s="8" t="str">
        <f>IF(本体!Y125&lt;&gt; "", "Cu-64", "")</f>
        <v/>
      </c>
      <c r="R126" s="8" t="str">
        <f>IF(本体!Z125&lt;&gt; "", "Zn-65", "")</f>
        <v/>
      </c>
      <c r="S126" s="8" t="str">
        <f>IF(本体!AA125&lt;&gt; "", "Ga-67", "")</f>
        <v/>
      </c>
      <c r="T126" s="8" t="str">
        <f>IF(本体!AB125&lt;&gt; "", "Ga-68", "")</f>
        <v/>
      </c>
      <c r="U126" s="8" t="str">
        <f>IF(本体!AC125&lt;&gt; "", "Ge-68", "")</f>
        <v/>
      </c>
      <c r="V126" s="8" t="str">
        <f>IF(本体!AD125&lt;&gt; "", "Y-88", "")</f>
        <v/>
      </c>
      <c r="W126" s="8" t="str">
        <f>IF(本体!AE125&lt;&gt; "", "Zr-89", "")</f>
        <v/>
      </c>
      <c r="X126" s="8" t="str">
        <f>IF(本体!AF125&lt;&gt; "", "Y-90", "")</f>
        <v/>
      </c>
      <c r="Y126" s="8" t="str">
        <f>IF(本体!AG125&lt;&gt; "", "Tc-99m", "")</f>
        <v/>
      </c>
      <c r="Z126" s="8" t="str">
        <f>IF(本体!AH125&lt;&gt; "", "In-111", "")</f>
        <v/>
      </c>
      <c r="AA126" s="8" t="str">
        <f>IF(本体!AI125&lt;&gt; "", "I-123", "")</f>
        <v/>
      </c>
      <c r="AB126" s="8" t="str">
        <f>IF(本体!AJ125&lt;&gt; "", "I-124", "")</f>
        <v/>
      </c>
      <c r="AC126" s="8" t="str">
        <f>IF(本体!AK125&lt;&gt; "", "I-125", "")</f>
        <v/>
      </c>
      <c r="AD126" s="8" t="str">
        <f>IF(本体!AL125&lt;&gt; "", "I-131", "")</f>
        <v/>
      </c>
      <c r="AE126" s="8" t="str">
        <f>IF(本体!AM125&lt;&gt; "", "Ba-135m", "")</f>
        <v/>
      </c>
      <c r="AF126" s="8" t="str">
        <f>IF(本体!AN125&lt;&gt; "", "Cs-137", "")</f>
        <v/>
      </c>
      <c r="AG126" s="8" t="str">
        <f>IF(本体!AO125&lt;&gt; "", "Lu-177", "")</f>
        <v/>
      </c>
      <c r="AH126" s="8" t="str">
        <f>IF(本体!AP125&lt;&gt; "", "Re-188", "")</f>
        <v/>
      </c>
      <c r="AI126" s="8" t="str">
        <f>IF(本体!AQ125&lt;&gt; "", "Ir-192", "")</f>
        <v/>
      </c>
      <c r="AJ126" s="8" t="str">
        <f>IF(本体!AR125&lt;&gt; "", "Tl-201", "")</f>
        <v/>
      </c>
      <c r="AK126" s="8" t="str">
        <f>IF(本体!AS125&lt;&gt; "", "Pb-210", "")</f>
        <v/>
      </c>
      <c r="AL126" s="8" t="str">
        <f>IF(本体!AT125&lt;&gt; "", "At-211", "")</f>
        <v/>
      </c>
      <c r="AM126" s="8" t="str">
        <f>IF(本体!AU125&lt;&gt; "", "Pb-212", "")</f>
        <v/>
      </c>
      <c r="AN126" s="8" t="str">
        <f>IF(本体!AV125&lt;&gt; "", "Ra-223", "")</f>
        <v/>
      </c>
      <c r="AO126" s="8" t="str">
        <f>IF(本体!AW125&lt;&gt; "", "Ra-224", "")</f>
        <v/>
      </c>
      <c r="AP126" s="8" t="str">
        <f>IF(本体!AX125&lt;&gt; "", "Ac-225", "")</f>
        <v/>
      </c>
      <c r="AQ126" s="8" t="str">
        <f t="shared" si="1"/>
        <v/>
      </c>
    </row>
    <row r="127" spans="1:43">
      <c r="A127" s="8">
        <f>本体!C126</f>
        <v>0</v>
      </c>
      <c r="B127" s="8" t="str">
        <f>IF(本体!J126&lt;&gt; "", "H-3", "")</f>
        <v/>
      </c>
      <c r="C127" s="8" t="str">
        <f>IF(本体!K126&lt;&gt; "", "C-11", "")</f>
        <v/>
      </c>
      <c r="D127" s="8" t="str">
        <f>IF(本体!L126&lt;&gt; "", "C-14", "")</f>
        <v/>
      </c>
      <c r="E127" s="8" t="str">
        <f>IF(本体!M126&lt;&gt; "", "N-13", "")</f>
        <v/>
      </c>
      <c r="F127" s="8" t="str">
        <f>IF(本体!N126&lt;&gt; "", "F-18", "")</f>
        <v/>
      </c>
      <c r="G127" s="8" t="str">
        <f>IF(本体!O126&lt;&gt; "", "Na-22", "")</f>
        <v/>
      </c>
      <c r="H127" s="8" t="str">
        <f>IF(本体!P126&lt;&gt; "", "P-32", "")</f>
        <v/>
      </c>
      <c r="I127" s="8" t="str">
        <f>IF(本体!Q126&lt;&gt; "", "P-33", "")</f>
        <v/>
      </c>
      <c r="J127" s="8" t="str">
        <f>IF(本体!R126&lt;&gt; "", "S-35", "")</f>
        <v/>
      </c>
      <c r="K127" s="8" t="str">
        <f>IF(本体!S126&lt;&gt; "", "Cl-36", "")</f>
        <v/>
      </c>
      <c r="L127" s="8" t="str">
        <f>IF(本体!T126&lt;&gt; "", "Ca-45", "")</f>
        <v/>
      </c>
      <c r="M127" s="8" t="str">
        <f>IF(本体!U126&lt;&gt; "", "Cr-51", "")</f>
        <v/>
      </c>
      <c r="N127" s="8" t="str">
        <f>IF(本体!V126&lt;&gt; "", "Fe-59", "")</f>
        <v/>
      </c>
      <c r="O127" s="8" t="str">
        <f>IF(本体!W126&lt;&gt; "", "Co-57", "")</f>
        <v/>
      </c>
      <c r="P127" s="8" t="str">
        <f>IF(本体!X126&lt;&gt; "", "Co-60", "")</f>
        <v/>
      </c>
      <c r="Q127" s="8" t="str">
        <f>IF(本体!Y126&lt;&gt; "", "Cu-64", "")</f>
        <v/>
      </c>
      <c r="R127" s="8" t="str">
        <f>IF(本体!Z126&lt;&gt; "", "Zn-65", "")</f>
        <v/>
      </c>
      <c r="S127" s="8" t="str">
        <f>IF(本体!AA126&lt;&gt; "", "Ga-67", "")</f>
        <v/>
      </c>
      <c r="T127" s="8" t="str">
        <f>IF(本体!AB126&lt;&gt; "", "Ga-68", "")</f>
        <v/>
      </c>
      <c r="U127" s="8" t="str">
        <f>IF(本体!AC126&lt;&gt; "", "Ge-68", "")</f>
        <v/>
      </c>
      <c r="V127" s="8" t="str">
        <f>IF(本体!AD126&lt;&gt; "", "Y-88", "")</f>
        <v/>
      </c>
      <c r="W127" s="8" t="str">
        <f>IF(本体!AE126&lt;&gt; "", "Zr-89", "")</f>
        <v/>
      </c>
      <c r="X127" s="8" t="str">
        <f>IF(本体!AF126&lt;&gt; "", "Y-90", "")</f>
        <v/>
      </c>
      <c r="Y127" s="8" t="str">
        <f>IF(本体!AG126&lt;&gt; "", "Tc-99m", "")</f>
        <v/>
      </c>
      <c r="Z127" s="8" t="str">
        <f>IF(本体!AH126&lt;&gt; "", "In-111", "")</f>
        <v/>
      </c>
      <c r="AA127" s="8" t="str">
        <f>IF(本体!AI126&lt;&gt; "", "I-123", "")</f>
        <v/>
      </c>
      <c r="AB127" s="8" t="str">
        <f>IF(本体!AJ126&lt;&gt; "", "I-124", "")</f>
        <v/>
      </c>
      <c r="AC127" s="8" t="str">
        <f>IF(本体!AK126&lt;&gt; "", "I-125", "")</f>
        <v/>
      </c>
      <c r="AD127" s="8" t="str">
        <f>IF(本体!AL126&lt;&gt; "", "I-131", "")</f>
        <v/>
      </c>
      <c r="AE127" s="8" t="str">
        <f>IF(本体!AM126&lt;&gt; "", "Ba-135m", "")</f>
        <v/>
      </c>
      <c r="AF127" s="8" t="str">
        <f>IF(本体!AN126&lt;&gt; "", "Cs-137", "")</f>
        <v/>
      </c>
      <c r="AG127" s="8" t="str">
        <f>IF(本体!AO126&lt;&gt; "", "Lu-177", "")</f>
        <v/>
      </c>
      <c r="AH127" s="8" t="str">
        <f>IF(本体!AP126&lt;&gt; "", "Re-188", "")</f>
        <v/>
      </c>
      <c r="AI127" s="8" t="str">
        <f>IF(本体!AQ126&lt;&gt; "", "Ir-192", "")</f>
        <v/>
      </c>
      <c r="AJ127" s="8" t="str">
        <f>IF(本体!AR126&lt;&gt; "", "Tl-201", "")</f>
        <v/>
      </c>
      <c r="AK127" s="8" t="str">
        <f>IF(本体!AS126&lt;&gt; "", "Pb-210", "")</f>
        <v/>
      </c>
      <c r="AL127" s="8" t="str">
        <f>IF(本体!AT126&lt;&gt; "", "At-211", "")</f>
        <v/>
      </c>
      <c r="AM127" s="8" t="str">
        <f>IF(本体!AU126&lt;&gt; "", "Pb-212", "")</f>
        <v/>
      </c>
      <c r="AN127" s="8" t="str">
        <f>IF(本体!AV126&lt;&gt; "", "Ra-223", "")</f>
        <v/>
      </c>
      <c r="AO127" s="8" t="str">
        <f>IF(本体!AW126&lt;&gt; "", "Ra-224", "")</f>
        <v/>
      </c>
      <c r="AP127" s="8" t="str">
        <f>IF(本体!AX126&lt;&gt; "", "Ac-225", "")</f>
        <v/>
      </c>
      <c r="AQ127" s="8" t="str">
        <f t="shared" si="1"/>
        <v/>
      </c>
    </row>
    <row r="128" spans="1:43">
      <c r="A128" s="8">
        <f>本体!C127</f>
        <v>0</v>
      </c>
      <c r="B128" s="8" t="str">
        <f>IF(本体!J127&lt;&gt; "", "H-3", "")</f>
        <v/>
      </c>
      <c r="C128" s="8" t="str">
        <f>IF(本体!K127&lt;&gt; "", "C-11", "")</f>
        <v/>
      </c>
      <c r="D128" s="8" t="str">
        <f>IF(本体!L127&lt;&gt; "", "C-14", "")</f>
        <v/>
      </c>
      <c r="E128" s="8" t="str">
        <f>IF(本体!M127&lt;&gt; "", "N-13", "")</f>
        <v/>
      </c>
      <c r="F128" s="8" t="str">
        <f>IF(本体!N127&lt;&gt; "", "F-18", "")</f>
        <v/>
      </c>
      <c r="G128" s="8" t="str">
        <f>IF(本体!O127&lt;&gt; "", "Na-22", "")</f>
        <v/>
      </c>
      <c r="H128" s="8" t="str">
        <f>IF(本体!P127&lt;&gt; "", "P-32", "")</f>
        <v/>
      </c>
      <c r="I128" s="8" t="str">
        <f>IF(本体!Q127&lt;&gt; "", "P-33", "")</f>
        <v/>
      </c>
      <c r="J128" s="8" t="str">
        <f>IF(本体!R127&lt;&gt; "", "S-35", "")</f>
        <v/>
      </c>
      <c r="K128" s="8" t="str">
        <f>IF(本体!S127&lt;&gt; "", "Cl-36", "")</f>
        <v/>
      </c>
      <c r="L128" s="8" t="str">
        <f>IF(本体!T127&lt;&gt; "", "Ca-45", "")</f>
        <v/>
      </c>
      <c r="M128" s="8" t="str">
        <f>IF(本体!U127&lt;&gt; "", "Cr-51", "")</f>
        <v/>
      </c>
      <c r="N128" s="8" t="str">
        <f>IF(本体!V127&lt;&gt; "", "Fe-59", "")</f>
        <v/>
      </c>
      <c r="O128" s="8" t="str">
        <f>IF(本体!W127&lt;&gt; "", "Co-57", "")</f>
        <v/>
      </c>
      <c r="P128" s="8" t="str">
        <f>IF(本体!X127&lt;&gt; "", "Co-60", "")</f>
        <v/>
      </c>
      <c r="Q128" s="8" t="str">
        <f>IF(本体!Y127&lt;&gt; "", "Cu-64", "")</f>
        <v/>
      </c>
      <c r="R128" s="8" t="str">
        <f>IF(本体!Z127&lt;&gt; "", "Zn-65", "")</f>
        <v/>
      </c>
      <c r="S128" s="8" t="str">
        <f>IF(本体!AA127&lt;&gt; "", "Ga-67", "")</f>
        <v/>
      </c>
      <c r="T128" s="8" t="str">
        <f>IF(本体!AB127&lt;&gt; "", "Ga-68", "")</f>
        <v/>
      </c>
      <c r="U128" s="8" t="str">
        <f>IF(本体!AC127&lt;&gt; "", "Ge-68", "")</f>
        <v/>
      </c>
      <c r="V128" s="8" t="str">
        <f>IF(本体!AD127&lt;&gt; "", "Y-88", "")</f>
        <v/>
      </c>
      <c r="W128" s="8" t="str">
        <f>IF(本体!AE127&lt;&gt; "", "Zr-89", "")</f>
        <v/>
      </c>
      <c r="X128" s="8" t="str">
        <f>IF(本体!AF127&lt;&gt; "", "Y-90", "")</f>
        <v/>
      </c>
      <c r="Y128" s="8" t="str">
        <f>IF(本体!AG127&lt;&gt; "", "Tc-99m", "")</f>
        <v/>
      </c>
      <c r="Z128" s="8" t="str">
        <f>IF(本体!AH127&lt;&gt; "", "In-111", "")</f>
        <v/>
      </c>
      <c r="AA128" s="8" t="str">
        <f>IF(本体!AI127&lt;&gt; "", "I-123", "")</f>
        <v/>
      </c>
      <c r="AB128" s="8" t="str">
        <f>IF(本体!AJ127&lt;&gt; "", "I-124", "")</f>
        <v/>
      </c>
      <c r="AC128" s="8" t="str">
        <f>IF(本体!AK127&lt;&gt; "", "I-125", "")</f>
        <v/>
      </c>
      <c r="AD128" s="8" t="str">
        <f>IF(本体!AL127&lt;&gt; "", "I-131", "")</f>
        <v/>
      </c>
      <c r="AE128" s="8" t="str">
        <f>IF(本体!AM127&lt;&gt; "", "Ba-135m", "")</f>
        <v/>
      </c>
      <c r="AF128" s="8" t="str">
        <f>IF(本体!AN127&lt;&gt; "", "Cs-137", "")</f>
        <v/>
      </c>
      <c r="AG128" s="8" t="str">
        <f>IF(本体!AO127&lt;&gt; "", "Lu-177", "")</f>
        <v/>
      </c>
      <c r="AH128" s="8" t="str">
        <f>IF(本体!AP127&lt;&gt; "", "Re-188", "")</f>
        <v/>
      </c>
      <c r="AI128" s="8" t="str">
        <f>IF(本体!AQ127&lt;&gt; "", "Ir-192", "")</f>
        <v/>
      </c>
      <c r="AJ128" s="8" t="str">
        <f>IF(本体!AR127&lt;&gt; "", "Tl-201", "")</f>
        <v/>
      </c>
      <c r="AK128" s="8" t="str">
        <f>IF(本体!AS127&lt;&gt; "", "Pb-210", "")</f>
        <v/>
      </c>
      <c r="AL128" s="8" t="str">
        <f>IF(本体!AT127&lt;&gt; "", "At-211", "")</f>
        <v/>
      </c>
      <c r="AM128" s="8" t="str">
        <f>IF(本体!AU127&lt;&gt; "", "Pb-212", "")</f>
        <v/>
      </c>
      <c r="AN128" s="8" t="str">
        <f>IF(本体!AV127&lt;&gt; "", "Ra-223", "")</f>
        <v/>
      </c>
      <c r="AO128" s="8" t="str">
        <f>IF(本体!AW127&lt;&gt; "", "Ra-224", "")</f>
        <v/>
      </c>
      <c r="AP128" s="8" t="str">
        <f>IF(本体!AX127&lt;&gt; "", "Ac-225", "")</f>
        <v/>
      </c>
      <c r="AQ128" s="8" t="str">
        <f t="shared" si="1"/>
        <v/>
      </c>
    </row>
    <row r="129" spans="1:43">
      <c r="A129" s="8">
        <f>本体!C128</f>
        <v>0</v>
      </c>
      <c r="B129" s="8" t="str">
        <f>IF(本体!J128&lt;&gt; "", "H-3", "")</f>
        <v/>
      </c>
      <c r="C129" s="8" t="str">
        <f>IF(本体!K128&lt;&gt; "", "C-11", "")</f>
        <v/>
      </c>
      <c r="D129" s="8" t="str">
        <f>IF(本体!L128&lt;&gt; "", "C-14", "")</f>
        <v/>
      </c>
      <c r="E129" s="8" t="str">
        <f>IF(本体!M128&lt;&gt; "", "N-13", "")</f>
        <v/>
      </c>
      <c r="F129" s="8" t="str">
        <f>IF(本体!N128&lt;&gt; "", "F-18", "")</f>
        <v/>
      </c>
      <c r="G129" s="8" t="str">
        <f>IF(本体!O128&lt;&gt; "", "Na-22", "")</f>
        <v/>
      </c>
      <c r="H129" s="8" t="str">
        <f>IF(本体!P128&lt;&gt; "", "P-32", "")</f>
        <v/>
      </c>
      <c r="I129" s="8" t="str">
        <f>IF(本体!Q128&lt;&gt; "", "P-33", "")</f>
        <v/>
      </c>
      <c r="J129" s="8" t="str">
        <f>IF(本体!R128&lt;&gt; "", "S-35", "")</f>
        <v/>
      </c>
      <c r="K129" s="8" t="str">
        <f>IF(本体!S128&lt;&gt; "", "Cl-36", "")</f>
        <v/>
      </c>
      <c r="L129" s="8" t="str">
        <f>IF(本体!T128&lt;&gt; "", "Ca-45", "")</f>
        <v/>
      </c>
      <c r="M129" s="8" t="str">
        <f>IF(本体!U128&lt;&gt; "", "Cr-51", "")</f>
        <v/>
      </c>
      <c r="N129" s="8" t="str">
        <f>IF(本体!V128&lt;&gt; "", "Fe-59", "")</f>
        <v/>
      </c>
      <c r="O129" s="8" t="str">
        <f>IF(本体!W128&lt;&gt; "", "Co-57", "")</f>
        <v/>
      </c>
      <c r="P129" s="8" t="str">
        <f>IF(本体!X128&lt;&gt; "", "Co-60", "")</f>
        <v/>
      </c>
      <c r="Q129" s="8" t="str">
        <f>IF(本体!Y128&lt;&gt; "", "Cu-64", "")</f>
        <v/>
      </c>
      <c r="R129" s="8" t="str">
        <f>IF(本体!Z128&lt;&gt; "", "Zn-65", "")</f>
        <v/>
      </c>
      <c r="S129" s="8" t="str">
        <f>IF(本体!AA128&lt;&gt; "", "Ga-67", "")</f>
        <v/>
      </c>
      <c r="T129" s="8" t="str">
        <f>IF(本体!AB128&lt;&gt; "", "Ga-68", "")</f>
        <v/>
      </c>
      <c r="U129" s="8" t="str">
        <f>IF(本体!AC128&lt;&gt; "", "Ge-68", "")</f>
        <v/>
      </c>
      <c r="V129" s="8" t="str">
        <f>IF(本体!AD128&lt;&gt; "", "Y-88", "")</f>
        <v/>
      </c>
      <c r="W129" s="8" t="str">
        <f>IF(本体!AE128&lt;&gt; "", "Zr-89", "")</f>
        <v/>
      </c>
      <c r="X129" s="8" t="str">
        <f>IF(本体!AF128&lt;&gt; "", "Y-90", "")</f>
        <v/>
      </c>
      <c r="Y129" s="8" t="str">
        <f>IF(本体!AG128&lt;&gt; "", "Tc-99m", "")</f>
        <v/>
      </c>
      <c r="Z129" s="8" t="str">
        <f>IF(本体!AH128&lt;&gt; "", "In-111", "")</f>
        <v/>
      </c>
      <c r="AA129" s="8" t="str">
        <f>IF(本体!AI128&lt;&gt; "", "I-123", "")</f>
        <v/>
      </c>
      <c r="AB129" s="8" t="str">
        <f>IF(本体!AJ128&lt;&gt; "", "I-124", "")</f>
        <v/>
      </c>
      <c r="AC129" s="8" t="str">
        <f>IF(本体!AK128&lt;&gt; "", "I-125", "")</f>
        <v/>
      </c>
      <c r="AD129" s="8" t="str">
        <f>IF(本体!AL128&lt;&gt; "", "I-131", "")</f>
        <v/>
      </c>
      <c r="AE129" s="8" t="str">
        <f>IF(本体!AM128&lt;&gt; "", "Ba-135m", "")</f>
        <v/>
      </c>
      <c r="AF129" s="8" t="str">
        <f>IF(本体!AN128&lt;&gt; "", "Cs-137", "")</f>
        <v/>
      </c>
      <c r="AG129" s="8" t="str">
        <f>IF(本体!AO128&lt;&gt; "", "Lu-177", "")</f>
        <v/>
      </c>
      <c r="AH129" s="8" t="str">
        <f>IF(本体!AP128&lt;&gt; "", "Re-188", "")</f>
        <v/>
      </c>
      <c r="AI129" s="8" t="str">
        <f>IF(本体!AQ128&lt;&gt; "", "Ir-192", "")</f>
        <v/>
      </c>
      <c r="AJ129" s="8" t="str">
        <f>IF(本体!AR128&lt;&gt; "", "Tl-201", "")</f>
        <v/>
      </c>
      <c r="AK129" s="8" t="str">
        <f>IF(本体!AS128&lt;&gt; "", "Pb-210", "")</f>
        <v/>
      </c>
      <c r="AL129" s="8" t="str">
        <f>IF(本体!AT128&lt;&gt; "", "At-211", "")</f>
        <v/>
      </c>
      <c r="AM129" s="8" t="str">
        <f>IF(本体!AU128&lt;&gt; "", "Pb-212", "")</f>
        <v/>
      </c>
      <c r="AN129" s="8" t="str">
        <f>IF(本体!AV128&lt;&gt; "", "Ra-223", "")</f>
        <v/>
      </c>
      <c r="AO129" s="8" t="str">
        <f>IF(本体!AW128&lt;&gt; "", "Ra-224", "")</f>
        <v/>
      </c>
      <c r="AP129" s="8" t="str">
        <f>IF(本体!AX128&lt;&gt; "", "Ac-225", "")</f>
        <v/>
      </c>
      <c r="AQ129" s="8" t="str">
        <f t="shared" si="1"/>
        <v/>
      </c>
    </row>
    <row r="130" spans="1:43">
      <c r="A130" s="8">
        <f>本体!C129</f>
        <v>0</v>
      </c>
      <c r="B130" s="8" t="str">
        <f>IF(本体!J129&lt;&gt; "", "H-3", "")</f>
        <v/>
      </c>
      <c r="C130" s="8" t="str">
        <f>IF(本体!K129&lt;&gt; "", "C-11", "")</f>
        <v/>
      </c>
      <c r="D130" s="8" t="str">
        <f>IF(本体!L129&lt;&gt; "", "C-14", "")</f>
        <v/>
      </c>
      <c r="E130" s="8" t="str">
        <f>IF(本体!M129&lt;&gt; "", "N-13", "")</f>
        <v/>
      </c>
      <c r="F130" s="8" t="str">
        <f>IF(本体!N129&lt;&gt; "", "F-18", "")</f>
        <v/>
      </c>
      <c r="G130" s="8" t="str">
        <f>IF(本体!O129&lt;&gt; "", "Na-22", "")</f>
        <v/>
      </c>
      <c r="H130" s="8" t="str">
        <f>IF(本体!P129&lt;&gt; "", "P-32", "")</f>
        <v/>
      </c>
      <c r="I130" s="8" t="str">
        <f>IF(本体!Q129&lt;&gt; "", "P-33", "")</f>
        <v/>
      </c>
      <c r="J130" s="8" t="str">
        <f>IF(本体!R129&lt;&gt; "", "S-35", "")</f>
        <v/>
      </c>
      <c r="K130" s="8" t="str">
        <f>IF(本体!S129&lt;&gt; "", "Cl-36", "")</f>
        <v/>
      </c>
      <c r="L130" s="8" t="str">
        <f>IF(本体!T129&lt;&gt; "", "Ca-45", "")</f>
        <v/>
      </c>
      <c r="M130" s="8" t="str">
        <f>IF(本体!U129&lt;&gt; "", "Cr-51", "")</f>
        <v/>
      </c>
      <c r="N130" s="8" t="str">
        <f>IF(本体!V129&lt;&gt; "", "Fe-59", "")</f>
        <v/>
      </c>
      <c r="O130" s="8" t="str">
        <f>IF(本体!W129&lt;&gt; "", "Co-57", "")</f>
        <v/>
      </c>
      <c r="P130" s="8" t="str">
        <f>IF(本体!X129&lt;&gt; "", "Co-60", "")</f>
        <v/>
      </c>
      <c r="Q130" s="8" t="str">
        <f>IF(本体!Y129&lt;&gt; "", "Cu-64", "")</f>
        <v/>
      </c>
      <c r="R130" s="8" t="str">
        <f>IF(本体!Z129&lt;&gt; "", "Zn-65", "")</f>
        <v/>
      </c>
      <c r="S130" s="8" t="str">
        <f>IF(本体!AA129&lt;&gt; "", "Ga-67", "")</f>
        <v/>
      </c>
      <c r="T130" s="8" t="str">
        <f>IF(本体!AB129&lt;&gt; "", "Ga-68", "")</f>
        <v/>
      </c>
      <c r="U130" s="8" t="str">
        <f>IF(本体!AC129&lt;&gt; "", "Ge-68", "")</f>
        <v/>
      </c>
      <c r="V130" s="8" t="str">
        <f>IF(本体!AD129&lt;&gt; "", "Y-88", "")</f>
        <v/>
      </c>
      <c r="W130" s="8" t="str">
        <f>IF(本体!AE129&lt;&gt; "", "Zr-89", "")</f>
        <v/>
      </c>
      <c r="X130" s="8" t="str">
        <f>IF(本体!AF129&lt;&gt; "", "Y-90", "")</f>
        <v/>
      </c>
      <c r="Y130" s="8" t="str">
        <f>IF(本体!AG129&lt;&gt; "", "Tc-99m", "")</f>
        <v/>
      </c>
      <c r="Z130" s="8" t="str">
        <f>IF(本体!AH129&lt;&gt; "", "In-111", "")</f>
        <v/>
      </c>
      <c r="AA130" s="8" t="str">
        <f>IF(本体!AI129&lt;&gt; "", "I-123", "")</f>
        <v/>
      </c>
      <c r="AB130" s="8" t="str">
        <f>IF(本体!AJ129&lt;&gt; "", "I-124", "")</f>
        <v/>
      </c>
      <c r="AC130" s="8" t="str">
        <f>IF(本体!AK129&lt;&gt; "", "I-125", "")</f>
        <v/>
      </c>
      <c r="AD130" s="8" t="str">
        <f>IF(本体!AL129&lt;&gt; "", "I-131", "")</f>
        <v/>
      </c>
      <c r="AE130" s="8" t="str">
        <f>IF(本体!AM129&lt;&gt; "", "Ba-135m", "")</f>
        <v/>
      </c>
      <c r="AF130" s="8" t="str">
        <f>IF(本体!AN129&lt;&gt; "", "Cs-137", "")</f>
        <v/>
      </c>
      <c r="AG130" s="8" t="str">
        <f>IF(本体!AO129&lt;&gt; "", "Lu-177", "")</f>
        <v/>
      </c>
      <c r="AH130" s="8" t="str">
        <f>IF(本体!AP129&lt;&gt; "", "Re-188", "")</f>
        <v/>
      </c>
      <c r="AI130" s="8" t="str">
        <f>IF(本体!AQ129&lt;&gt; "", "Ir-192", "")</f>
        <v/>
      </c>
      <c r="AJ130" s="8" t="str">
        <f>IF(本体!AR129&lt;&gt; "", "Tl-201", "")</f>
        <v/>
      </c>
      <c r="AK130" s="8" t="str">
        <f>IF(本体!AS129&lt;&gt; "", "Pb-210", "")</f>
        <v/>
      </c>
      <c r="AL130" s="8" t="str">
        <f>IF(本体!AT129&lt;&gt; "", "At-211", "")</f>
        <v/>
      </c>
      <c r="AM130" s="8" t="str">
        <f>IF(本体!AU129&lt;&gt; "", "Pb-212", "")</f>
        <v/>
      </c>
      <c r="AN130" s="8" t="str">
        <f>IF(本体!AV129&lt;&gt; "", "Ra-223", "")</f>
        <v/>
      </c>
      <c r="AO130" s="8" t="str">
        <f>IF(本体!AW129&lt;&gt; "", "Ra-224", "")</f>
        <v/>
      </c>
      <c r="AP130" s="8" t="str">
        <f>IF(本体!AX129&lt;&gt; "", "Ac-225", "")</f>
        <v/>
      </c>
      <c r="AQ130" s="8" t="str">
        <f t="shared" si="1"/>
        <v/>
      </c>
    </row>
    <row r="131" spans="1:43">
      <c r="A131" s="8">
        <f>本体!C130</f>
        <v>0</v>
      </c>
      <c r="B131" s="8" t="str">
        <f>IF(本体!J130&lt;&gt; "", "H-3", "")</f>
        <v/>
      </c>
      <c r="C131" s="8" t="str">
        <f>IF(本体!K130&lt;&gt; "", "C-11", "")</f>
        <v/>
      </c>
      <c r="D131" s="8" t="str">
        <f>IF(本体!L130&lt;&gt; "", "C-14", "")</f>
        <v/>
      </c>
      <c r="E131" s="8" t="str">
        <f>IF(本体!M130&lt;&gt; "", "N-13", "")</f>
        <v/>
      </c>
      <c r="F131" s="8" t="str">
        <f>IF(本体!N130&lt;&gt; "", "F-18", "")</f>
        <v/>
      </c>
      <c r="G131" s="8" t="str">
        <f>IF(本体!O130&lt;&gt; "", "Na-22", "")</f>
        <v/>
      </c>
      <c r="H131" s="8" t="str">
        <f>IF(本体!P130&lt;&gt; "", "P-32", "")</f>
        <v/>
      </c>
      <c r="I131" s="8" t="str">
        <f>IF(本体!Q130&lt;&gt; "", "P-33", "")</f>
        <v/>
      </c>
      <c r="J131" s="8" t="str">
        <f>IF(本体!R130&lt;&gt; "", "S-35", "")</f>
        <v/>
      </c>
      <c r="K131" s="8" t="str">
        <f>IF(本体!S130&lt;&gt; "", "Cl-36", "")</f>
        <v/>
      </c>
      <c r="L131" s="8" t="str">
        <f>IF(本体!T130&lt;&gt; "", "Ca-45", "")</f>
        <v/>
      </c>
      <c r="M131" s="8" t="str">
        <f>IF(本体!U130&lt;&gt; "", "Cr-51", "")</f>
        <v/>
      </c>
      <c r="N131" s="8" t="str">
        <f>IF(本体!V130&lt;&gt; "", "Fe-59", "")</f>
        <v/>
      </c>
      <c r="O131" s="8" t="str">
        <f>IF(本体!W130&lt;&gt; "", "Co-57", "")</f>
        <v/>
      </c>
      <c r="P131" s="8" t="str">
        <f>IF(本体!X130&lt;&gt; "", "Co-60", "")</f>
        <v/>
      </c>
      <c r="Q131" s="8" t="str">
        <f>IF(本体!Y130&lt;&gt; "", "Cu-64", "")</f>
        <v/>
      </c>
      <c r="R131" s="8" t="str">
        <f>IF(本体!Z130&lt;&gt; "", "Zn-65", "")</f>
        <v/>
      </c>
      <c r="S131" s="8" t="str">
        <f>IF(本体!AA130&lt;&gt; "", "Ga-67", "")</f>
        <v/>
      </c>
      <c r="T131" s="8" t="str">
        <f>IF(本体!AB130&lt;&gt; "", "Ga-68", "")</f>
        <v/>
      </c>
      <c r="U131" s="8" t="str">
        <f>IF(本体!AC130&lt;&gt; "", "Ge-68", "")</f>
        <v/>
      </c>
      <c r="V131" s="8" t="str">
        <f>IF(本体!AD130&lt;&gt; "", "Y-88", "")</f>
        <v/>
      </c>
      <c r="W131" s="8" t="str">
        <f>IF(本体!AE130&lt;&gt; "", "Zr-89", "")</f>
        <v/>
      </c>
      <c r="X131" s="8" t="str">
        <f>IF(本体!AF130&lt;&gt; "", "Y-90", "")</f>
        <v/>
      </c>
      <c r="Y131" s="8" t="str">
        <f>IF(本体!AG130&lt;&gt; "", "Tc-99m", "")</f>
        <v/>
      </c>
      <c r="Z131" s="8" t="str">
        <f>IF(本体!AH130&lt;&gt; "", "In-111", "")</f>
        <v/>
      </c>
      <c r="AA131" s="8" t="str">
        <f>IF(本体!AI130&lt;&gt; "", "I-123", "")</f>
        <v/>
      </c>
      <c r="AB131" s="8" t="str">
        <f>IF(本体!AJ130&lt;&gt; "", "I-124", "")</f>
        <v/>
      </c>
      <c r="AC131" s="8" t="str">
        <f>IF(本体!AK130&lt;&gt; "", "I-125", "")</f>
        <v/>
      </c>
      <c r="AD131" s="8" t="str">
        <f>IF(本体!AL130&lt;&gt; "", "I-131", "")</f>
        <v/>
      </c>
      <c r="AE131" s="8" t="str">
        <f>IF(本体!AM130&lt;&gt; "", "Ba-135m", "")</f>
        <v/>
      </c>
      <c r="AF131" s="8" t="str">
        <f>IF(本体!AN130&lt;&gt; "", "Cs-137", "")</f>
        <v/>
      </c>
      <c r="AG131" s="8" t="str">
        <f>IF(本体!AO130&lt;&gt; "", "Lu-177", "")</f>
        <v/>
      </c>
      <c r="AH131" s="8" t="str">
        <f>IF(本体!AP130&lt;&gt; "", "Re-188", "")</f>
        <v/>
      </c>
      <c r="AI131" s="8" t="str">
        <f>IF(本体!AQ130&lt;&gt; "", "Ir-192", "")</f>
        <v/>
      </c>
      <c r="AJ131" s="8" t="str">
        <f>IF(本体!AR130&lt;&gt; "", "Tl-201", "")</f>
        <v/>
      </c>
      <c r="AK131" s="8" t="str">
        <f>IF(本体!AS130&lt;&gt; "", "Pb-210", "")</f>
        <v/>
      </c>
      <c r="AL131" s="8" t="str">
        <f>IF(本体!AT130&lt;&gt; "", "At-211", "")</f>
        <v/>
      </c>
      <c r="AM131" s="8" t="str">
        <f>IF(本体!AU130&lt;&gt; "", "Pb-212", "")</f>
        <v/>
      </c>
      <c r="AN131" s="8" t="str">
        <f>IF(本体!AV130&lt;&gt; "", "Ra-223", "")</f>
        <v/>
      </c>
      <c r="AO131" s="8" t="str">
        <f>IF(本体!AW130&lt;&gt; "", "Ra-224", "")</f>
        <v/>
      </c>
      <c r="AP131" s="8" t="str">
        <f>IF(本体!AX130&lt;&gt; "", "Ac-225", "")</f>
        <v/>
      </c>
      <c r="AQ131" s="8" t="str">
        <f t="shared" ref="AQ131:AQ194" si="2">_xlfn.TEXTJOIN("、",TRUE,B131:AP131)</f>
        <v/>
      </c>
    </row>
    <row r="132" spans="1:43">
      <c r="A132" s="8">
        <f>本体!C131</f>
        <v>0</v>
      </c>
      <c r="B132" s="8" t="str">
        <f>IF(本体!J131&lt;&gt; "", "H-3", "")</f>
        <v/>
      </c>
      <c r="C132" s="8" t="str">
        <f>IF(本体!K131&lt;&gt; "", "C-11", "")</f>
        <v/>
      </c>
      <c r="D132" s="8" t="str">
        <f>IF(本体!L131&lt;&gt; "", "C-14", "")</f>
        <v/>
      </c>
      <c r="E132" s="8" t="str">
        <f>IF(本体!M131&lt;&gt; "", "N-13", "")</f>
        <v/>
      </c>
      <c r="F132" s="8" t="str">
        <f>IF(本体!N131&lt;&gt; "", "F-18", "")</f>
        <v/>
      </c>
      <c r="G132" s="8" t="str">
        <f>IF(本体!O131&lt;&gt; "", "Na-22", "")</f>
        <v/>
      </c>
      <c r="H132" s="8" t="str">
        <f>IF(本体!P131&lt;&gt; "", "P-32", "")</f>
        <v/>
      </c>
      <c r="I132" s="8" t="str">
        <f>IF(本体!Q131&lt;&gt; "", "P-33", "")</f>
        <v/>
      </c>
      <c r="J132" s="8" t="str">
        <f>IF(本体!R131&lt;&gt; "", "S-35", "")</f>
        <v/>
      </c>
      <c r="K132" s="8" t="str">
        <f>IF(本体!S131&lt;&gt; "", "Cl-36", "")</f>
        <v/>
      </c>
      <c r="L132" s="8" t="str">
        <f>IF(本体!T131&lt;&gt; "", "Ca-45", "")</f>
        <v/>
      </c>
      <c r="M132" s="8" t="str">
        <f>IF(本体!U131&lt;&gt; "", "Cr-51", "")</f>
        <v/>
      </c>
      <c r="N132" s="8" t="str">
        <f>IF(本体!V131&lt;&gt; "", "Fe-59", "")</f>
        <v/>
      </c>
      <c r="O132" s="8" t="str">
        <f>IF(本体!W131&lt;&gt; "", "Co-57", "")</f>
        <v/>
      </c>
      <c r="P132" s="8" t="str">
        <f>IF(本体!X131&lt;&gt; "", "Co-60", "")</f>
        <v/>
      </c>
      <c r="Q132" s="8" t="str">
        <f>IF(本体!Y131&lt;&gt; "", "Cu-64", "")</f>
        <v/>
      </c>
      <c r="R132" s="8" t="str">
        <f>IF(本体!Z131&lt;&gt; "", "Zn-65", "")</f>
        <v/>
      </c>
      <c r="S132" s="8" t="str">
        <f>IF(本体!AA131&lt;&gt; "", "Ga-67", "")</f>
        <v/>
      </c>
      <c r="T132" s="8" t="str">
        <f>IF(本体!AB131&lt;&gt; "", "Ga-68", "")</f>
        <v/>
      </c>
      <c r="U132" s="8" t="str">
        <f>IF(本体!AC131&lt;&gt; "", "Ge-68", "")</f>
        <v/>
      </c>
      <c r="V132" s="8" t="str">
        <f>IF(本体!AD131&lt;&gt; "", "Y-88", "")</f>
        <v/>
      </c>
      <c r="W132" s="8" t="str">
        <f>IF(本体!AE131&lt;&gt; "", "Zr-89", "")</f>
        <v/>
      </c>
      <c r="X132" s="8" t="str">
        <f>IF(本体!AF131&lt;&gt; "", "Y-90", "")</f>
        <v/>
      </c>
      <c r="Y132" s="8" t="str">
        <f>IF(本体!AG131&lt;&gt; "", "Tc-99m", "")</f>
        <v/>
      </c>
      <c r="Z132" s="8" t="str">
        <f>IF(本体!AH131&lt;&gt; "", "In-111", "")</f>
        <v/>
      </c>
      <c r="AA132" s="8" t="str">
        <f>IF(本体!AI131&lt;&gt; "", "I-123", "")</f>
        <v/>
      </c>
      <c r="AB132" s="8" t="str">
        <f>IF(本体!AJ131&lt;&gt; "", "I-124", "")</f>
        <v/>
      </c>
      <c r="AC132" s="8" t="str">
        <f>IF(本体!AK131&lt;&gt; "", "I-125", "")</f>
        <v/>
      </c>
      <c r="AD132" s="8" t="str">
        <f>IF(本体!AL131&lt;&gt; "", "I-131", "")</f>
        <v/>
      </c>
      <c r="AE132" s="8" t="str">
        <f>IF(本体!AM131&lt;&gt; "", "Ba-135m", "")</f>
        <v/>
      </c>
      <c r="AF132" s="8" t="str">
        <f>IF(本体!AN131&lt;&gt; "", "Cs-137", "")</f>
        <v/>
      </c>
      <c r="AG132" s="8" t="str">
        <f>IF(本体!AO131&lt;&gt; "", "Lu-177", "")</f>
        <v/>
      </c>
      <c r="AH132" s="8" t="str">
        <f>IF(本体!AP131&lt;&gt; "", "Re-188", "")</f>
        <v/>
      </c>
      <c r="AI132" s="8" t="str">
        <f>IF(本体!AQ131&lt;&gt; "", "Ir-192", "")</f>
        <v/>
      </c>
      <c r="AJ132" s="8" t="str">
        <f>IF(本体!AR131&lt;&gt; "", "Tl-201", "")</f>
        <v/>
      </c>
      <c r="AK132" s="8" t="str">
        <f>IF(本体!AS131&lt;&gt; "", "Pb-210", "")</f>
        <v/>
      </c>
      <c r="AL132" s="8" t="str">
        <f>IF(本体!AT131&lt;&gt; "", "At-211", "")</f>
        <v/>
      </c>
      <c r="AM132" s="8" t="str">
        <f>IF(本体!AU131&lt;&gt; "", "Pb-212", "")</f>
        <v/>
      </c>
      <c r="AN132" s="8" t="str">
        <f>IF(本体!AV131&lt;&gt; "", "Ra-223", "")</f>
        <v/>
      </c>
      <c r="AO132" s="8" t="str">
        <f>IF(本体!AW131&lt;&gt; "", "Ra-224", "")</f>
        <v/>
      </c>
      <c r="AP132" s="8" t="str">
        <f>IF(本体!AX131&lt;&gt; "", "Ac-225", "")</f>
        <v/>
      </c>
      <c r="AQ132" s="8" t="str">
        <f t="shared" si="2"/>
        <v/>
      </c>
    </row>
    <row r="133" spans="1:43">
      <c r="A133" s="8">
        <f>本体!C132</f>
        <v>0</v>
      </c>
      <c r="B133" s="8" t="str">
        <f>IF(本体!J132&lt;&gt; "", "H-3", "")</f>
        <v/>
      </c>
      <c r="C133" s="8" t="str">
        <f>IF(本体!K132&lt;&gt; "", "C-11", "")</f>
        <v/>
      </c>
      <c r="D133" s="8" t="str">
        <f>IF(本体!L132&lt;&gt; "", "C-14", "")</f>
        <v/>
      </c>
      <c r="E133" s="8" t="str">
        <f>IF(本体!M132&lt;&gt; "", "N-13", "")</f>
        <v/>
      </c>
      <c r="F133" s="8" t="str">
        <f>IF(本体!N132&lt;&gt; "", "F-18", "")</f>
        <v/>
      </c>
      <c r="G133" s="8" t="str">
        <f>IF(本体!O132&lt;&gt; "", "Na-22", "")</f>
        <v/>
      </c>
      <c r="H133" s="8" t="str">
        <f>IF(本体!P132&lt;&gt; "", "P-32", "")</f>
        <v/>
      </c>
      <c r="I133" s="8" t="str">
        <f>IF(本体!Q132&lt;&gt; "", "P-33", "")</f>
        <v/>
      </c>
      <c r="J133" s="8" t="str">
        <f>IF(本体!R132&lt;&gt; "", "S-35", "")</f>
        <v/>
      </c>
      <c r="K133" s="8" t="str">
        <f>IF(本体!S132&lt;&gt; "", "Cl-36", "")</f>
        <v/>
      </c>
      <c r="L133" s="8" t="str">
        <f>IF(本体!T132&lt;&gt; "", "Ca-45", "")</f>
        <v/>
      </c>
      <c r="M133" s="8" t="str">
        <f>IF(本体!U132&lt;&gt; "", "Cr-51", "")</f>
        <v/>
      </c>
      <c r="N133" s="8" t="str">
        <f>IF(本体!V132&lt;&gt; "", "Fe-59", "")</f>
        <v/>
      </c>
      <c r="O133" s="8" t="str">
        <f>IF(本体!W132&lt;&gt; "", "Co-57", "")</f>
        <v/>
      </c>
      <c r="P133" s="8" t="str">
        <f>IF(本体!X132&lt;&gt; "", "Co-60", "")</f>
        <v/>
      </c>
      <c r="Q133" s="8" t="str">
        <f>IF(本体!Y132&lt;&gt; "", "Cu-64", "")</f>
        <v/>
      </c>
      <c r="R133" s="8" t="str">
        <f>IF(本体!Z132&lt;&gt; "", "Zn-65", "")</f>
        <v/>
      </c>
      <c r="S133" s="8" t="str">
        <f>IF(本体!AA132&lt;&gt; "", "Ga-67", "")</f>
        <v/>
      </c>
      <c r="T133" s="8" t="str">
        <f>IF(本体!AB132&lt;&gt; "", "Ga-68", "")</f>
        <v/>
      </c>
      <c r="U133" s="8" t="str">
        <f>IF(本体!AC132&lt;&gt; "", "Ge-68", "")</f>
        <v/>
      </c>
      <c r="V133" s="8" t="str">
        <f>IF(本体!AD132&lt;&gt; "", "Y-88", "")</f>
        <v/>
      </c>
      <c r="W133" s="8" t="str">
        <f>IF(本体!AE132&lt;&gt; "", "Zr-89", "")</f>
        <v/>
      </c>
      <c r="X133" s="8" t="str">
        <f>IF(本体!AF132&lt;&gt; "", "Y-90", "")</f>
        <v/>
      </c>
      <c r="Y133" s="8" t="str">
        <f>IF(本体!AG132&lt;&gt; "", "Tc-99m", "")</f>
        <v/>
      </c>
      <c r="Z133" s="8" t="str">
        <f>IF(本体!AH132&lt;&gt; "", "In-111", "")</f>
        <v/>
      </c>
      <c r="AA133" s="8" t="str">
        <f>IF(本体!AI132&lt;&gt; "", "I-123", "")</f>
        <v/>
      </c>
      <c r="AB133" s="8" t="str">
        <f>IF(本体!AJ132&lt;&gt; "", "I-124", "")</f>
        <v/>
      </c>
      <c r="AC133" s="8" t="str">
        <f>IF(本体!AK132&lt;&gt; "", "I-125", "")</f>
        <v/>
      </c>
      <c r="AD133" s="8" t="str">
        <f>IF(本体!AL132&lt;&gt; "", "I-131", "")</f>
        <v/>
      </c>
      <c r="AE133" s="8" t="str">
        <f>IF(本体!AM132&lt;&gt; "", "Ba-135m", "")</f>
        <v/>
      </c>
      <c r="AF133" s="8" t="str">
        <f>IF(本体!AN132&lt;&gt; "", "Cs-137", "")</f>
        <v/>
      </c>
      <c r="AG133" s="8" t="str">
        <f>IF(本体!AO132&lt;&gt; "", "Lu-177", "")</f>
        <v/>
      </c>
      <c r="AH133" s="8" t="str">
        <f>IF(本体!AP132&lt;&gt; "", "Re-188", "")</f>
        <v/>
      </c>
      <c r="AI133" s="8" t="str">
        <f>IF(本体!AQ132&lt;&gt; "", "Ir-192", "")</f>
        <v/>
      </c>
      <c r="AJ133" s="8" t="str">
        <f>IF(本体!AR132&lt;&gt; "", "Tl-201", "")</f>
        <v/>
      </c>
      <c r="AK133" s="8" t="str">
        <f>IF(本体!AS132&lt;&gt; "", "Pb-210", "")</f>
        <v/>
      </c>
      <c r="AL133" s="8" t="str">
        <f>IF(本体!AT132&lt;&gt; "", "At-211", "")</f>
        <v/>
      </c>
      <c r="AM133" s="8" t="str">
        <f>IF(本体!AU132&lt;&gt; "", "Pb-212", "")</f>
        <v/>
      </c>
      <c r="AN133" s="8" t="str">
        <f>IF(本体!AV132&lt;&gt; "", "Ra-223", "")</f>
        <v/>
      </c>
      <c r="AO133" s="8" t="str">
        <f>IF(本体!AW132&lt;&gt; "", "Ra-224", "")</f>
        <v/>
      </c>
      <c r="AP133" s="8" t="str">
        <f>IF(本体!AX132&lt;&gt; "", "Ac-225", "")</f>
        <v/>
      </c>
      <c r="AQ133" s="8" t="str">
        <f t="shared" si="2"/>
        <v/>
      </c>
    </row>
    <row r="134" spans="1:43">
      <c r="A134" s="8">
        <f>本体!C133</f>
        <v>0</v>
      </c>
      <c r="B134" s="8" t="str">
        <f>IF(本体!J133&lt;&gt; "", "H-3", "")</f>
        <v/>
      </c>
      <c r="C134" s="8" t="str">
        <f>IF(本体!K133&lt;&gt; "", "C-11", "")</f>
        <v/>
      </c>
      <c r="D134" s="8" t="str">
        <f>IF(本体!L133&lt;&gt; "", "C-14", "")</f>
        <v/>
      </c>
      <c r="E134" s="8" t="str">
        <f>IF(本体!M133&lt;&gt; "", "N-13", "")</f>
        <v/>
      </c>
      <c r="F134" s="8" t="str">
        <f>IF(本体!N133&lt;&gt; "", "F-18", "")</f>
        <v/>
      </c>
      <c r="G134" s="8" t="str">
        <f>IF(本体!O133&lt;&gt; "", "Na-22", "")</f>
        <v/>
      </c>
      <c r="H134" s="8" t="str">
        <f>IF(本体!P133&lt;&gt; "", "P-32", "")</f>
        <v/>
      </c>
      <c r="I134" s="8" t="str">
        <f>IF(本体!Q133&lt;&gt; "", "P-33", "")</f>
        <v/>
      </c>
      <c r="J134" s="8" t="str">
        <f>IF(本体!R133&lt;&gt; "", "S-35", "")</f>
        <v/>
      </c>
      <c r="K134" s="8" t="str">
        <f>IF(本体!S133&lt;&gt; "", "Cl-36", "")</f>
        <v/>
      </c>
      <c r="L134" s="8" t="str">
        <f>IF(本体!T133&lt;&gt; "", "Ca-45", "")</f>
        <v/>
      </c>
      <c r="M134" s="8" t="str">
        <f>IF(本体!U133&lt;&gt; "", "Cr-51", "")</f>
        <v/>
      </c>
      <c r="N134" s="8" t="str">
        <f>IF(本体!V133&lt;&gt; "", "Fe-59", "")</f>
        <v/>
      </c>
      <c r="O134" s="8" t="str">
        <f>IF(本体!W133&lt;&gt; "", "Co-57", "")</f>
        <v/>
      </c>
      <c r="P134" s="8" t="str">
        <f>IF(本体!X133&lt;&gt; "", "Co-60", "")</f>
        <v/>
      </c>
      <c r="Q134" s="8" t="str">
        <f>IF(本体!Y133&lt;&gt; "", "Cu-64", "")</f>
        <v/>
      </c>
      <c r="R134" s="8" t="str">
        <f>IF(本体!Z133&lt;&gt; "", "Zn-65", "")</f>
        <v/>
      </c>
      <c r="S134" s="8" t="str">
        <f>IF(本体!AA133&lt;&gt; "", "Ga-67", "")</f>
        <v/>
      </c>
      <c r="T134" s="8" t="str">
        <f>IF(本体!AB133&lt;&gt; "", "Ga-68", "")</f>
        <v/>
      </c>
      <c r="U134" s="8" t="str">
        <f>IF(本体!AC133&lt;&gt; "", "Ge-68", "")</f>
        <v/>
      </c>
      <c r="V134" s="8" t="str">
        <f>IF(本体!AD133&lt;&gt; "", "Y-88", "")</f>
        <v/>
      </c>
      <c r="W134" s="8" t="str">
        <f>IF(本体!AE133&lt;&gt; "", "Zr-89", "")</f>
        <v/>
      </c>
      <c r="X134" s="8" t="str">
        <f>IF(本体!AF133&lt;&gt; "", "Y-90", "")</f>
        <v/>
      </c>
      <c r="Y134" s="8" t="str">
        <f>IF(本体!AG133&lt;&gt; "", "Tc-99m", "")</f>
        <v/>
      </c>
      <c r="Z134" s="8" t="str">
        <f>IF(本体!AH133&lt;&gt; "", "In-111", "")</f>
        <v/>
      </c>
      <c r="AA134" s="8" t="str">
        <f>IF(本体!AI133&lt;&gt; "", "I-123", "")</f>
        <v/>
      </c>
      <c r="AB134" s="8" t="str">
        <f>IF(本体!AJ133&lt;&gt; "", "I-124", "")</f>
        <v/>
      </c>
      <c r="AC134" s="8" t="str">
        <f>IF(本体!AK133&lt;&gt; "", "I-125", "")</f>
        <v/>
      </c>
      <c r="AD134" s="8" t="str">
        <f>IF(本体!AL133&lt;&gt; "", "I-131", "")</f>
        <v/>
      </c>
      <c r="AE134" s="8" t="str">
        <f>IF(本体!AM133&lt;&gt; "", "Ba-135m", "")</f>
        <v/>
      </c>
      <c r="AF134" s="8" t="str">
        <f>IF(本体!AN133&lt;&gt; "", "Cs-137", "")</f>
        <v/>
      </c>
      <c r="AG134" s="8" t="str">
        <f>IF(本体!AO133&lt;&gt; "", "Lu-177", "")</f>
        <v/>
      </c>
      <c r="AH134" s="8" t="str">
        <f>IF(本体!AP133&lt;&gt; "", "Re-188", "")</f>
        <v/>
      </c>
      <c r="AI134" s="8" t="str">
        <f>IF(本体!AQ133&lt;&gt; "", "Ir-192", "")</f>
        <v/>
      </c>
      <c r="AJ134" s="8" t="str">
        <f>IF(本体!AR133&lt;&gt; "", "Tl-201", "")</f>
        <v/>
      </c>
      <c r="AK134" s="8" t="str">
        <f>IF(本体!AS133&lt;&gt; "", "Pb-210", "")</f>
        <v/>
      </c>
      <c r="AL134" s="8" t="str">
        <f>IF(本体!AT133&lt;&gt; "", "At-211", "")</f>
        <v/>
      </c>
      <c r="AM134" s="8" t="str">
        <f>IF(本体!AU133&lt;&gt; "", "Pb-212", "")</f>
        <v/>
      </c>
      <c r="AN134" s="8" t="str">
        <f>IF(本体!AV133&lt;&gt; "", "Ra-223", "")</f>
        <v/>
      </c>
      <c r="AO134" s="8" t="str">
        <f>IF(本体!AW133&lt;&gt; "", "Ra-224", "")</f>
        <v/>
      </c>
      <c r="AP134" s="8" t="str">
        <f>IF(本体!AX133&lt;&gt; "", "Ac-225", "")</f>
        <v/>
      </c>
      <c r="AQ134" s="8" t="str">
        <f t="shared" si="2"/>
        <v/>
      </c>
    </row>
    <row r="135" spans="1:43">
      <c r="A135" s="8">
        <f>本体!C134</f>
        <v>0</v>
      </c>
      <c r="B135" s="8" t="str">
        <f>IF(本体!J134&lt;&gt; "", "H-3", "")</f>
        <v/>
      </c>
      <c r="C135" s="8" t="str">
        <f>IF(本体!K134&lt;&gt; "", "C-11", "")</f>
        <v/>
      </c>
      <c r="D135" s="8" t="str">
        <f>IF(本体!L134&lt;&gt; "", "C-14", "")</f>
        <v/>
      </c>
      <c r="E135" s="8" t="str">
        <f>IF(本体!M134&lt;&gt; "", "N-13", "")</f>
        <v/>
      </c>
      <c r="F135" s="8" t="str">
        <f>IF(本体!N134&lt;&gt; "", "F-18", "")</f>
        <v/>
      </c>
      <c r="G135" s="8" t="str">
        <f>IF(本体!O134&lt;&gt; "", "Na-22", "")</f>
        <v/>
      </c>
      <c r="H135" s="8" t="str">
        <f>IF(本体!P134&lt;&gt; "", "P-32", "")</f>
        <v/>
      </c>
      <c r="I135" s="8" t="str">
        <f>IF(本体!Q134&lt;&gt; "", "P-33", "")</f>
        <v/>
      </c>
      <c r="J135" s="8" t="str">
        <f>IF(本体!R134&lt;&gt; "", "S-35", "")</f>
        <v/>
      </c>
      <c r="K135" s="8" t="str">
        <f>IF(本体!S134&lt;&gt; "", "Cl-36", "")</f>
        <v/>
      </c>
      <c r="L135" s="8" t="str">
        <f>IF(本体!T134&lt;&gt; "", "Ca-45", "")</f>
        <v/>
      </c>
      <c r="M135" s="8" t="str">
        <f>IF(本体!U134&lt;&gt; "", "Cr-51", "")</f>
        <v/>
      </c>
      <c r="N135" s="8" t="str">
        <f>IF(本体!V134&lt;&gt; "", "Fe-59", "")</f>
        <v/>
      </c>
      <c r="O135" s="8" t="str">
        <f>IF(本体!W134&lt;&gt; "", "Co-57", "")</f>
        <v/>
      </c>
      <c r="P135" s="8" t="str">
        <f>IF(本体!X134&lt;&gt; "", "Co-60", "")</f>
        <v/>
      </c>
      <c r="Q135" s="8" t="str">
        <f>IF(本体!Y134&lt;&gt; "", "Cu-64", "")</f>
        <v/>
      </c>
      <c r="R135" s="8" t="str">
        <f>IF(本体!Z134&lt;&gt; "", "Zn-65", "")</f>
        <v/>
      </c>
      <c r="S135" s="8" t="str">
        <f>IF(本体!AA134&lt;&gt; "", "Ga-67", "")</f>
        <v/>
      </c>
      <c r="T135" s="8" t="str">
        <f>IF(本体!AB134&lt;&gt; "", "Ga-68", "")</f>
        <v/>
      </c>
      <c r="U135" s="8" t="str">
        <f>IF(本体!AC134&lt;&gt; "", "Ge-68", "")</f>
        <v/>
      </c>
      <c r="V135" s="8" t="str">
        <f>IF(本体!AD134&lt;&gt; "", "Y-88", "")</f>
        <v/>
      </c>
      <c r="W135" s="8" t="str">
        <f>IF(本体!AE134&lt;&gt; "", "Zr-89", "")</f>
        <v/>
      </c>
      <c r="X135" s="8" t="str">
        <f>IF(本体!AF134&lt;&gt; "", "Y-90", "")</f>
        <v/>
      </c>
      <c r="Y135" s="8" t="str">
        <f>IF(本体!AG134&lt;&gt; "", "Tc-99m", "")</f>
        <v/>
      </c>
      <c r="Z135" s="8" t="str">
        <f>IF(本体!AH134&lt;&gt; "", "In-111", "")</f>
        <v/>
      </c>
      <c r="AA135" s="8" t="str">
        <f>IF(本体!AI134&lt;&gt; "", "I-123", "")</f>
        <v/>
      </c>
      <c r="AB135" s="8" t="str">
        <f>IF(本体!AJ134&lt;&gt; "", "I-124", "")</f>
        <v/>
      </c>
      <c r="AC135" s="8" t="str">
        <f>IF(本体!AK134&lt;&gt; "", "I-125", "")</f>
        <v/>
      </c>
      <c r="AD135" s="8" t="str">
        <f>IF(本体!AL134&lt;&gt; "", "I-131", "")</f>
        <v/>
      </c>
      <c r="AE135" s="8" t="str">
        <f>IF(本体!AM134&lt;&gt; "", "Ba-135m", "")</f>
        <v/>
      </c>
      <c r="AF135" s="8" t="str">
        <f>IF(本体!AN134&lt;&gt; "", "Cs-137", "")</f>
        <v/>
      </c>
      <c r="AG135" s="8" t="str">
        <f>IF(本体!AO134&lt;&gt; "", "Lu-177", "")</f>
        <v/>
      </c>
      <c r="AH135" s="8" t="str">
        <f>IF(本体!AP134&lt;&gt; "", "Re-188", "")</f>
        <v/>
      </c>
      <c r="AI135" s="8" t="str">
        <f>IF(本体!AQ134&lt;&gt; "", "Ir-192", "")</f>
        <v/>
      </c>
      <c r="AJ135" s="8" t="str">
        <f>IF(本体!AR134&lt;&gt; "", "Tl-201", "")</f>
        <v/>
      </c>
      <c r="AK135" s="8" t="str">
        <f>IF(本体!AS134&lt;&gt; "", "Pb-210", "")</f>
        <v/>
      </c>
      <c r="AL135" s="8" t="str">
        <f>IF(本体!AT134&lt;&gt; "", "At-211", "")</f>
        <v/>
      </c>
      <c r="AM135" s="8" t="str">
        <f>IF(本体!AU134&lt;&gt; "", "Pb-212", "")</f>
        <v/>
      </c>
      <c r="AN135" s="8" t="str">
        <f>IF(本体!AV134&lt;&gt; "", "Ra-223", "")</f>
        <v/>
      </c>
      <c r="AO135" s="8" t="str">
        <f>IF(本体!AW134&lt;&gt; "", "Ra-224", "")</f>
        <v/>
      </c>
      <c r="AP135" s="8" t="str">
        <f>IF(本体!AX134&lt;&gt; "", "Ac-225", "")</f>
        <v/>
      </c>
      <c r="AQ135" s="8" t="str">
        <f t="shared" si="2"/>
        <v/>
      </c>
    </row>
    <row r="136" spans="1:43">
      <c r="A136" s="8">
        <f>本体!C135</f>
        <v>0</v>
      </c>
      <c r="B136" s="8" t="str">
        <f>IF(本体!J135&lt;&gt; "", "H-3", "")</f>
        <v/>
      </c>
      <c r="C136" s="8" t="str">
        <f>IF(本体!K135&lt;&gt; "", "C-11", "")</f>
        <v/>
      </c>
      <c r="D136" s="8" t="str">
        <f>IF(本体!L135&lt;&gt; "", "C-14", "")</f>
        <v/>
      </c>
      <c r="E136" s="8" t="str">
        <f>IF(本体!M135&lt;&gt; "", "N-13", "")</f>
        <v/>
      </c>
      <c r="F136" s="8" t="str">
        <f>IF(本体!N135&lt;&gt; "", "F-18", "")</f>
        <v/>
      </c>
      <c r="G136" s="8" t="str">
        <f>IF(本体!O135&lt;&gt; "", "Na-22", "")</f>
        <v/>
      </c>
      <c r="H136" s="8" t="str">
        <f>IF(本体!P135&lt;&gt; "", "P-32", "")</f>
        <v/>
      </c>
      <c r="I136" s="8" t="str">
        <f>IF(本体!Q135&lt;&gt; "", "P-33", "")</f>
        <v/>
      </c>
      <c r="J136" s="8" t="str">
        <f>IF(本体!R135&lt;&gt; "", "S-35", "")</f>
        <v/>
      </c>
      <c r="K136" s="8" t="str">
        <f>IF(本体!S135&lt;&gt; "", "Cl-36", "")</f>
        <v/>
      </c>
      <c r="L136" s="8" t="str">
        <f>IF(本体!T135&lt;&gt; "", "Ca-45", "")</f>
        <v/>
      </c>
      <c r="M136" s="8" t="str">
        <f>IF(本体!U135&lt;&gt; "", "Cr-51", "")</f>
        <v/>
      </c>
      <c r="N136" s="8" t="str">
        <f>IF(本体!V135&lt;&gt; "", "Fe-59", "")</f>
        <v/>
      </c>
      <c r="O136" s="8" t="str">
        <f>IF(本体!W135&lt;&gt; "", "Co-57", "")</f>
        <v/>
      </c>
      <c r="P136" s="8" t="str">
        <f>IF(本体!X135&lt;&gt; "", "Co-60", "")</f>
        <v/>
      </c>
      <c r="Q136" s="8" t="str">
        <f>IF(本体!Y135&lt;&gt; "", "Cu-64", "")</f>
        <v/>
      </c>
      <c r="R136" s="8" t="str">
        <f>IF(本体!Z135&lt;&gt; "", "Zn-65", "")</f>
        <v/>
      </c>
      <c r="S136" s="8" t="str">
        <f>IF(本体!AA135&lt;&gt; "", "Ga-67", "")</f>
        <v/>
      </c>
      <c r="T136" s="8" t="str">
        <f>IF(本体!AB135&lt;&gt; "", "Ga-68", "")</f>
        <v/>
      </c>
      <c r="U136" s="8" t="str">
        <f>IF(本体!AC135&lt;&gt; "", "Ge-68", "")</f>
        <v/>
      </c>
      <c r="V136" s="8" t="str">
        <f>IF(本体!AD135&lt;&gt; "", "Y-88", "")</f>
        <v/>
      </c>
      <c r="W136" s="8" t="str">
        <f>IF(本体!AE135&lt;&gt; "", "Zr-89", "")</f>
        <v/>
      </c>
      <c r="X136" s="8" t="str">
        <f>IF(本体!AF135&lt;&gt; "", "Y-90", "")</f>
        <v/>
      </c>
      <c r="Y136" s="8" t="str">
        <f>IF(本体!AG135&lt;&gt; "", "Tc-99m", "")</f>
        <v/>
      </c>
      <c r="Z136" s="8" t="str">
        <f>IF(本体!AH135&lt;&gt; "", "In-111", "")</f>
        <v/>
      </c>
      <c r="AA136" s="8" t="str">
        <f>IF(本体!AI135&lt;&gt; "", "I-123", "")</f>
        <v/>
      </c>
      <c r="AB136" s="8" t="str">
        <f>IF(本体!AJ135&lt;&gt; "", "I-124", "")</f>
        <v/>
      </c>
      <c r="AC136" s="8" t="str">
        <f>IF(本体!AK135&lt;&gt; "", "I-125", "")</f>
        <v/>
      </c>
      <c r="AD136" s="8" t="str">
        <f>IF(本体!AL135&lt;&gt; "", "I-131", "")</f>
        <v/>
      </c>
      <c r="AE136" s="8" t="str">
        <f>IF(本体!AM135&lt;&gt; "", "Ba-135m", "")</f>
        <v/>
      </c>
      <c r="AF136" s="8" t="str">
        <f>IF(本体!AN135&lt;&gt; "", "Cs-137", "")</f>
        <v/>
      </c>
      <c r="AG136" s="8" t="str">
        <f>IF(本体!AO135&lt;&gt; "", "Lu-177", "")</f>
        <v/>
      </c>
      <c r="AH136" s="8" t="str">
        <f>IF(本体!AP135&lt;&gt; "", "Re-188", "")</f>
        <v/>
      </c>
      <c r="AI136" s="8" t="str">
        <f>IF(本体!AQ135&lt;&gt; "", "Ir-192", "")</f>
        <v/>
      </c>
      <c r="AJ136" s="8" t="str">
        <f>IF(本体!AR135&lt;&gt; "", "Tl-201", "")</f>
        <v/>
      </c>
      <c r="AK136" s="8" t="str">
        <f>IF(本体!AS135&lt;&gt; "", "Pb-210", "")</f>
        <v/>
      </c>
      <c r="AL136" s="8" t="str">
        <f>IF(本体!AT135&lt;&gt; "", "At-211", "")</f>
        <v/>
      </c>
      <c r="AM136" s="8" t="str">
        <f>IF(本体!AU135&lt;&gt; "", "Pb-212", "")</f>
        <v/>
      </c>
      <c r="AN136" s="8" t="str">
        <f>IF(本体!AV135&lt;&gt; "", "Ra-223", "")</f>
        <v/>
      </c>
      <c r="AO136" s="8" t="str">
        <f>IF(本体!AW135&lt;&gt; "", "Ra-224", "")</f>
        <v/>
      </c>
      <c r="AP136" s="8" t="str">
        <f>IF(本体!AX135&lt;&gt; "", "Ac-225", "")</f>
        <v/>
      </c>
      <c r="AQ136" s="8" t="str">
        <f t="shared" si="2"/>
        <v/>
      </c>
    </row>
    <row r="137" spans="1:43">
      <c r="A137" s="8">
        <f>本体!C136</f>
        <v>0</v>
      </c>
      <c r="B137" s="8" t="str">
        <f>IF(本体!J136&lt;&gt; "", "H-3", "")</f>
        <v/>
      </c>
      <c r="C137" s="8" t="str">
        <f>IF(本体!K136&lt;&gt; "", "C-11", "")</f>
        <v/>
      </c>
      <c r="D137" s="8" t="str">
        <f>IF(本体!L136&lt;&gt; "", "C-14", "")</f>
        <v/>
      </c>
      <c r="E137" s="8" t="str">
        <f>IF(本体!M136&lt;&gt; "", "N-13", "")</f>
        <v/>
      </c>
      <c r="F137" s="8" t="str">
        <f>IF(本体!N136&lt;&gt; "", "F-18", "")</f>
        <v/>
      </c>
      <c r="G137" s="8" t="str">
        <f>IF(本体!O136&lt;&gt; "", "Na-22", "")</f>
        <v/>
      </c>
      <c r="H137" s="8" t="str">
        <f>IF(本体!P136&lt;&gt; "", "P-32", "")</f>
        <v/>
      </c>
      <c r="I137" s="8" t="str">
        <f>IF(本体!Q136&lt;&gt; "", "P-33", "")</f>
        <v/>
      </c>
      <c r="J137" s="8" t="str">
        <f>IF(本体!R136&lt;&gt; "", "S-35", "")</f>
        <v/>
      </c>
      <c r="K137" s="8" t="str">
        <f>IF(本体!S136&lt;&gt; "", "Cl-36", "")</f>
        <v/>
      </c>
      <c r="L137" s="8" t="str">
        <f>IF(本体!T136&lt;&gt; "", "Ca-45", "")</f>
        <v/>
      </c>
      <c r="M137" s="8" t="str">
        <f>IF(本体!U136&lt;&gt; "", "Cr-51", "")</f>
        <v/>
      </c>
      <c r="N137" s="8" t="str">
        <f>IF(本体!V136&lt;&gt; "", "Fe-59", "")</f>
        <v/>
      </c>
      <c r="O137" s="8" t="str">
        <f>IF(本体!W136&lt;&gt; "", "Co-57", "")</f>
        <v/>
      </c>
      <c r="P137" s="8" t="str">
        <f>IF(本体!X136&lt;&gt; "", "Co-60", "")</f>
        <v/>
      </c>
      <c r="Q137" s="8" t="str">
        <f>IF(本体!Y136&lt;&gt; "", "Cu-64", "")</f>
        <v/>
      </c>
      <c r="R137" s="8" t="str">
        <f>IF(本体!Z136&lt;&gt; "", "Zn-65", "")</f>
        <v/>
      </c>
      <c r="S137" s="8" t="str">
        <f>IF(本体!AA136&lt;&gt; "", "Ga-67", "")</f>
        <v/>
      </c>
      <c r="T137" s="8" t="str">
        <f>IF(本体!AB136&lt;&gt; "", "Ga-68", "")</f>
        <v/>
      </c>
      <c r="U137" s="8" t="str">
        <f>IF(本体!AC136&lt;&gt; "", "Ge-68", "")</f>
        <v/>
      </c>
      <c r="V137" s="8" t="str">
        <f>IF(本体!AD136&lt;&gt; "", "Y-88", "")</f>
        <v/>
      </c>
      <c r="W137" s="8" t="str">
        <f>IF(本体!AE136&lt;&gt; "", "Zr-89", "")</f>
        <v/>
      </c>
      <c r="X137" s="8" t="str">
        <f>IF(本体!AF136&lt;&gt; "", "Y-90", "")</f>
        <v/>
      </c>
      <c r="Y137" s="8" t="str">
        <f>IF(本体!AG136&lt;&gt; "", "Tc-99m", "")</f>
        <v/>
      </c>
      <c r="Z137" s="8" t="str">
        <f>IF(本体!AH136&lt;&gt; "", "In-111", "")</f>
        <v/>
      </c>
      <c r="AA137" s="8" t="str">
        <f>IF(本体!AI136&lt;&gt; "", "I-123", "")</f>
        <v/>
      </c>
      <c r="AB137" s="8" t="str">
        <f>IF(本体!AJ136&lt;&gt; "", "I-124", "")</f>
        <v/>
      </c>
      <c r="AC137" s="8" t="str">
        <f>IF(本体!AK136&lt;&gt; "", "I-125", "")</f>
        <v/>
      </c>
      <c r="AD137" s="8" t="str">
        <f>IF(本体!AL136&lt;&gt; "", "I-131", "")</f>
        <v/>
      </c>
      <c r="AE137" s="8" t="str">
        <f>IF(本体!AM136&lt;&gt; "", "Ba-135m", "")</f>
        <v/>
      </c>
      <c r="AF137" s="8" t="str">
        <f>IF(本体!AN136&lt;&gt; "", "Cs-137", "")</f>
        <v/>
      </c>
      <c r="AG137" s="8" t="str">
        <f>IF(本体!AO136&lt;&gt; "", "Lu-177", "")</f>
        <v/>
      </c>
      <c r="AH137" s="8" t="str">
        <f>IF(本体!AP136&lt;&gt; "", "Re-188", "")</f>
        <v/>
      </c>
      <c r="AI137" s="8" t="str">
        <f>IF(本体!AQ136&lt;&gt; "", "Ir-192", "")</f>
        <v/>
      </c>
      <c r="AJ137" s="8" t="str">
        <f>IF(本体!AR136&lt;&gt; "", "Tl-201", "")</f>
        <v/>
      </c>
      <c r="AK137" s="8" t="str">
        <f>IF(本体!AS136&lt;&gt; "", "Pb-210", "")</f>
        <v/>
      </c>
      <c r="AL137" s="8" t="str">
        <f>IF(本体!AT136&lt;&gt; "", "At-211", "")</f>
        <v/>
      </c>
      <c r="AM137" s="8" t="str">
        <f>IF(本体!AU136&lt;&gt; "", "Pb-212", "")</f>
        <v/>
      </c>
      <c r="AN137" s="8" t="str">
        <f>IF(本体!AV136&lt;&gt; "", "Ra-223", "")</f>
        <v/>
      </c>
      <c r="AO137" s="8" t="str">
        <f>IF(本体!AW136&lt;&gt; "", "Ra-224", "")</f>
        <v/>
      </c>
      <c r="AP137" s="8" t="str">
        <f>IF(本体!AX136&lt;&gt; "", "Ac-225", "")</f>
        <v/>
      </c>
      <c r="AQ137" s="8" t="str">
        <f t="shared" si="2"/>
        <v/>
      </c>
    </row>
    <row r="138" spans="1:43">
      <c r="A138" s="8">
        <f>本体!C137</f>
        <v>0</v>
      </c>
      <c r="B138" s="8" t="str">
        <f>IF(本体!J137&lt;&gt; "", "H-3", "")</f>
        <v/>
      </c>
      <c r="C138" s="8" t="str">
        <f>IF(本体!K137&lt;&gt; "", "C-11", "")</f>
        <v/>
      </c>
      <c r="D138" s="8" t="str">
        <f>IF(本体!L137&lt;&gt; "", "C-14", "")</f>
        <v/>
      </c>
      <c r="E138" s="8" t="str">
        <f>IF(本体!M137&lt;&gt; "", "N-13", "")</f>
        <v/>
      </c>
      <c r="F138" s="8" t="str">
        <f>IF(本体!N137&lt;&gt; "", "F-18", "")</f>
        <v/>
      </c>
      <c r="G138" s="8" t="str">
        <f>IF(本体!O137&lt;&gt; "", "Na-22", "")</f>
        <v/>
      </c>
      <c r="H138" s="8" t="str">
        <f>IF(本体!P137&lt;&gt; "", "P-32", "")</f>
        <v/>
      </c>
      <c r="I138" s="8" t="str">
        <f>IF(本体!Q137&lt;&gt; "", "P-33", "")</f>
        <v/>
      </c>
      <c r="J138" s="8" t="str">
        <f>IF(本体!R137&lt;&gt; "", "S-35", "")</f>
        <v/>
      </c>
      <c r="K138" s="8" t="str">
        <f>IF(本体!S137&lt;&gt; "", "Cl-36", "")</f>
        <v/>
      </c>
      <c r="L138" s="8" t="str">
        <f>IF(本体!T137&lt;&gt; "", "Ca-45", "")</f>
        <v/>
      </c>
      <c r="M138" s="8" t="str">
        <f>IF(本体!U137&lt;&gt; "", "Cr-51", "")</f>
        <v/>
      </c>
      <c r="N138" s="8" t="str">
        <f>IF(本体!V137&lt;&gt; "", "Fe-59", "")</f>
        <v/>
      </c>
      <c r="O138" s="8" t="str">
        <f>IF(本体!W137&lt;&gt; "", "Co-57", "")</f>
        <v/>
      </c>
      <c r="P138" s="8" t="str">
        <f>IF(本体!X137&lt;&gt; "", "Co-60", "")</f>
        <v/>
      </c>
      <c r="Q138" s="8" t="str">
        <f>IF(本体!Y137&lt;&gt; "", "Cu-64", "")</f>
        <v/>
      </c>
      <c r="R138" s="8" t="str">
        <f>IF(本体!Z137&lt;&gt; "", "Zn-65", "")</f>
        <v/>
      </c>
      <c r="S138" s="8" t="str">
        <f>IF(本体!AA137&lt;&gt; "", "Ga-67", "")</f>
        <v/>
      </c>
      <c r="T138" s="8" t="str">
        <f>IF(本体!AB137&lt;&gt; "", "Ga-68", "")</f>
        <v/>
      </c>
      <c r="U138" s="8" t="str">
        <f>IF(本体!AC137&lt;&gt; "", "Ge-68", "")</f>
        <v/>
      </c>
      <c r="V138" s="8" t="str">
        <f>IF(本体!AD137&lt;&gt; "", "Y-88", "")</f>
        <v/>
      </c>
      <c r="W138" s="8" t="str">
        <f>IF(本体!AE137&lt;&gt; "", "Zr-89", "")</f>
        <v/>
      </c>
      <c r="X138" s="8" t="str">
        <f>IF(本体!AF137&lt;&gt; "", "Y-90", "")</f>
        <v/>
      </c>
      <c r="Y138" s="8" t="str">
        <f>IF(本体!AG137&lt;&gt; "", "Tc-99m", "")</f>
        <v/>
      </c>
      <c r="Z138" s="8" t="str">
        <f>IF(本体!AH137&lt;&gt; "", "In-111", "")</f>
        <v/>
      </c>
      <c r="AA138" s="8" t="str">
        <f>IF(本体!AI137&lt;&gt; "", "I-123", "")</f>
        <v/>
      </c>
      <c r="AB138" s="8" t="str">
        <f>IF(本体!AJ137&lt;&gt; "", "I-124", "")</f>
        <v/>
      </c>
      <c r="AC138" s="8" t="str">
        <f>IF(本体!AK137&lt;&gt; "", "I-125", "")</f>
        <v/>
      </c>
      <c r="AD138" s="8" t="str">
        <f>IF(本体!AL137&lt;&gt; "", "I-131", "")</f>
        <v/>
      </c>
      <c r="AE138" s="8" t="str">
        <f>IF(本体!AM137&lt;&gt; "", "Ba-135m", "")</f>
        <v/>
      </c>
      <c r="AF138" s="8" t="str">
        <f>IF(本体!AN137&lt;&gt; "", "Cs-137", "")</f>
        <v/>
      </c>
      <c r="AG138" s="8" t="str">
        <f>IF(本体!AO137&lt;&gt; "", "Lu-177", "")</f>
        <v/>
      </c>
      <c r="AH138" s="8" t="str">
        <f>IF(本体!AP137&lt;&gt; "", "Re-188", "")</f>
        <v/>
      </c>
      <c r="AI138" s="8" t="str">
        <f>IF(本体!AQ137&lt;&gt; "", "Ir-192", "")</f>
        <v/>
      </c>
      <c r="AJ138" s="8" t="str">
        <f>IF(本体!AR137&lt;&gt; "", "Tl-201", "")</f>
        <v/>
      </c>
      <c r="AK138" s="8" t="str">
        <f>IF(本体!AS137&lt;&gt; "", "Pb-210", "")</f>
        <v/>
      </c>
      <c r="AL138" s="8" t="str">
        <f>IF(本体!AT137&lt;&gt; "", "At-211", "")</f>
        <v/>
      </c>
      <c r="AM138" s="8" t="str">
        <f>IF(本体!AU137&lt;&gt; "", "Pb-212", "")</f>
        <v/>
      </c>
      <c r="AN138" s="8" t="str">
        <f>IF(本体!AV137&lt;&gt; "", "Ra-223", "")</f>
        <v/>
      </c>
      <c r="AO138" s="8" t="str">
        <f>IF(本体!AW137&lt;&gt; "", "Ra-224", "")</f>
        <v/>
      </c>
      <c r="AP138" s="8" t="str">
        <f>IF(本体!AX137&lt;&gt; "", "Ac-225", "")</f>
        <v/>
      </c>
      <c r="AQ138" s="8" t="str">
        <f t="shared" si="2"/>
        <v/>
      </c>
    </row>
    <row r="139" spans="1:43">
      <c r="A139" s="8">
        <f>本体!C138</f>
        <v>0</v>
      </c>
      <c r="B139" s="8" t="str">
        <f>IF(本体!J138&lt;&gt; "", "H-3", "")</f>
        <v/>
      </c>
      <c r="C139" s="8" t="str">
        <f>IF(本体!K138&lt;&gt; "", "C-11", "")</f>
        <v/>
      </c>
      <c r="D139" s="8" t="str">
        <f>IF(本体!L138&lt;&gt; "", "C-14", "")</f>
        <v/>
      </c>
      <c r="E139" s="8" t="str">
        <f>IF(本体!M138&lt;&gt; "", "N-13", "")</f>
        <v/>
      </c>
      <c r="F139" s="8" t="str">
        <f>IF(本体!N138&lt;&gt; "", "F-18", "")</f>
        <v/>
      </c>
      <c r="G139" s="8" t="str">
        <f>IF(本体!O138&lt;&gt; "", "Na-22", "")</f>
        <v/>
      </c>
      <c r="H139" s="8" t="str">
        <f>IF(本体!P138&lt;&gt; "", "P-32", "")</f>
        <v/>
      </c>
      <c r="I139" s="8" t="str">
        <f>IF(本体!Q138&lt;&gt; "", "P-33", "")</f>
        <v/>
      </c>
      <c r="J139" s="8" t="str">
        <f>IF(本体!R138&lt;&gt; "", "S-35", "")</f>
        <v/>
      </c>
      <c r="K139" s="8" t="str">
        <f>IF(本体!S138&lt;&gt; "", "Cl-36", "")</f>
        <v/>
      </c>
      <c r="L139" s="8" t="str">
        <f>IF(本体!T138&lt;&gt; "", "Ca-45", "")</f>
        <v/>
      </c>
      <c r="M139" s="8" t="str">
        <f>IF(本体!U138&lt;&gt; "", "Cr-51", "")</f>
        <v/>
      </c>
      <c r="N139" s="8" t="str">
        <f>IF(本体!V138&lt;&gt; "", "Fe-59", "")</f>
        <v/>
      </c>
      <c r="O139" s="8" t="str">
        <f>IF(本体!W138&lt;&gt; "", "Co-57", "")</f>
        <v/>
      </c>
      <c r="P139" s="8" t="str">
        <f>IF(本体!X138&lt;&gt; "", "Co-60", "")</f>
        <v/>
      </c>
      <c r="Q139" s="8" t="str">
        <f>IF(本体!Y138&lt;&gt; "", "Cu-64", "")</f>
        <v/>
      </c>
      <c r="R139" s="8" t="str">
        <f>IF(本体!Z138&lt;&gt; "", "Zn-65", "")</f>
        <v/>
      </c>
      <c r="S139" s="8" t="str">
        <f>IF(本体!AA138&lt;&gt; "", "Ga-67", "")</f>
        <v/>
      </c>
      <c r="T139" s="8" t="str">
        <f>IF(本体!AB138&lt;&gt; "", "Ga-68", "")</f>
        <v/>
      </c>
      <c r="U139" s="8" t="str">
        <f>IF(本体!AC138&lt;&gt; "", "Ge-68", "")</f>
        <v/>
      </c>
      <c r="V139" s="8" t="str">
        <f>IF(本体!AD138&lt;&gt; "", "Y-88", "")</f>
        <v/>
      </c>
      <c r="W139" s="8" t="str">
        <f>IF(本体!AE138&lt;&gt; "", "Zr-89", "")</f>
        <v/>
      </c>
      <c r="X139" s="8" t="str">
        <f>IF(本体!AF138&lt;&gt; "", "Y-90", "")</f>
        <v/>
      </c>
      <c r="Y139" s="8" t="str">
        <f>IF(本体!AG138&lt;&gt; "", "Tc-99m", "")</f>
        <v/>
      </c>
      <c r="Z139" s="8" t="str">
        <f>IF(本体!AH138&lt;&gt; "", "In-111", "")</f>
        <v/>
      </c>
      <c r="AA139" s="8" t="str">
        <f>IF(本体!AI138&lt;&gt; "", "I-123", "")</f>
        <v/>
      </c>
      <c r="AB139" s="8" t="str">
        <f>IF(本体!AJ138&lt;&gt; "", "I-124", "")</f>
        <v/>
      </c>
      <c r="AC139" s="8" t="str">
        <f>IF(本体!AK138&lt;&gt; "", "I-125", "")</f>
        <v/>
      </c>
      <c r="AD139" s="8" t="str">
        <f>IF(本体!AL138&lt;&gt; "", "I-131", "")</f>
        <v/>
      </c>
      <c r="AE139" s="8" t="str">
        <f>IF(本体!AM138&lt;&gt; "", "Ba-135m", "")</f>
        <v/>
      </c>
      <c r="AF139" s="8" t="str">
        <f>IF(本体!AN138&lt;&gt; "", "Cs-137", "")</f>
        <v/>
      </c>
      <c r="AG139" s="8" t="str">
        <f>IF(本体!AO138&lt;&gt; "", "Lu-177", "")</f>
        <v/>
      </c>
      <c r="AH139" s="8" t="str">
        <f>IF(本体!AP138&lt;&gt; "", "Re-188", "")</f>
        <v/>
      </c>
      <c r="AI139" s="8" t="str">
        <f>IF(本体!AQ138&lt;&gt; "", "Ir-192", "")</f>
        <v/>
      </c>
      <c r="AJ139" s="8" t="str">
        <f>IF(本体!AR138&lt;&gt; "", "Tl-201", "")</f>
        <v/>
      </c>
      <c r="AK139" s="8" t="str">
        <f>IF(本体!AS138&lt;&gt; "", "Pb-210", "")</f>
        <v/>
      </c>
      <c r="AL139" s="8" t="str">
        <f>IF(本体!AT138&lt;&gt; "", "At-211", "")</f>
        <v/>
      </c>
      <c r="AM139" s="8" t="str">
        <f>IF(本体!AU138&lt;&gt; "", "Pb-212", "")</f>
        <v/>
      </c>
      <c r="AN139" s="8" t="str">
        <f>IF(本体!AV138&lt;&gt; "", "Ra-223", "")</f>
        <v/>
      </c>
      <c r="AO139" s="8" t="str">
        <f>IF(本体!AW138&lt;&gt; "", "Ra-224", "")</f>
        <v/>
      </c>
      <c r="AP139" s="8" t="str">
        <f>IF(本体!AX138&lt;&gt; "", "Ac-225", "")</f>
        <v/>
      </c>
      <c r="AQ139" s="8" t="str">
        <f t="shared" si="2"/>
        <v/>
      </c>
    </row>
    <row r="140" spans="1:43">
      <c r="A140" s="8">
        <f>本体!C139</f>
        <v>0</v>
      </c>
      <c r="B140" s="8" t="str">
        <f>IF(本体!J139&lt;&gt; "", "H-3", "")</f>
        <v/>
      </c>
      <c r="C140" s="8" t="str">
        <f>IF(本体!K139&lt;&gt; "", "C-11", "")</f>
        <v/>
      </c>
      <c r="D140" s="8" t="str">
        <f>IF(本体!L139&lt;&gt; "", "C-14", "")</f>
        <v/>
      </c>
      <c r="E140" s="8" t="str">
        <f>IF(本体!M139&lt;&gt; "", "N-13", "")</f>
        <v/>
      </c>
      <c r="F140" s="8" t="str">
        <f>IF(本体!N139&lt;&gt; "", "F-18", "")</f>
        <v/>
      </c>
      <c r="G140" s="8" t="str">
        <f>IF(本体!O139&lt;&gt; "", "Na-22", "")</f>
        <v/>
      </c>
      <c r="H140" s="8" t="str">
        <f>IF(本体!P139&lt;&gt; "", "P-32", "")</f>
        <v/>
      </c>
      <c r="I140" s="8" t="str">
        <f>IF(本体!Q139&lt;&gt; "", "P-33", "")</f>
        <v/>
      </c>
      <c r="J140" s="8" t="str">
        <f>IF(本体!R139&lt;&gt; "", "S-35", "")</f>
        <v/>
      </c>
      <c r="K140" s="8" t="str">
        <f>IF(本体!S139&lt;&gt; "", "Cl-36", "")</f>
        <v/>
      </c>
      <c r="L140" s="8" t="str">
        <f>IF(本体!T139&lt;&gt; "", "Ca-45", "")</f>
        <v/>
      </c>
      <c r="M140" s="8" t="str">
        <f>IF(本体!U139&lt;&gt; "", "Cr-51", "")</f>
        <v/>
      </c>
      <c r="N140" s="8" t="str">
        <f>IF(本体!V139&lt;&gt; "", "Fe-59", "")</f>
        <v/>
      </c>
      <c r="O140" s="8" t="str">
        <f>IF(本体!W139&lt;&gt; "", "Co-57", "")</f>
        <v/>
      </c>
      <c r="P140" s="8" t="str">
        <f>IF(本体!X139&lt;&gt; "", "Co-60", "")</f>
        <v/>
      </c>
      <c r="Q140" s="8" t="str">
        <f>IF(本体!Y139&lt;&gt; "", "Cu-64", "")</f>
        <v/>
      </c>
      <c r="R140" s="8" t="str">
        <f>IF(本体!Z139&lt;&gt; "", "Zn-65", "")</f>
        <v/>
      </c>
      <c r="S140" s="8" t="str">
        <f>IF(本体!AA139&lt;&gt; "", "Ga-67", "")</f>
        <v/>
      </c>
      <c r="T140" s="8" t="str">
        <f>IF(本体!AB139&lt;&gt; "", "Ga-68", "")</f>
        <v/>
      </c>
      <c r="U140" s="8" t="str">
        <f>IF(本体!AC139&lt;&gt; "", "Ge-68", "")</f>
        <v/>
      </c>
      <c r="V140" s="8" t="str">
        <f>IF(本体!AD139&lt;&gt; "", "Y-88", "")</f>
        <v/>
      </c>
      <c r="W140" s="8" t="str">
        <f>IF(本体!AE139&lt;&gt; "", "Zr-89", "")</f>
        <v/>
      </c>
      <c r="X140" s="8" t="str">
        <f>IF(本体!AF139&lt;&gt; "", "Y-90", "")</f>
        <v/>
      </c>
      <c r="Y140" s="8" t="str">
        <f>IF(本体!AG139&lt;&gt; "", "Tc-99m", "")</f>
        <v/>
      </c>
      <c r="Z140" s="8" t="str">
        <f>IF(本体!AH139&lt;&gt; "", "In-111", "")</f>
        <v/>
      </c>
      <c r="AA140" s="8" t="str">
        <f>IF(本体!AI139&lt;&gt; "", "I-123", "")</f>
        <v/>
      </c>
      <c r="AB140" s="8" t="str">
        <f>IF(本体!AJ139&lt;&gt; "", "I-124", "")</f>
        <v/>
      </c>
      <c r="AC140" s="8" t="str">
        <f>IF(本体!AK139&lt;&gt; "", "I-125", "")</f>
        <v/>
      </c>
      <c r="AD140" s="8" t="str">
        <f>IF(本体!AL139&lt;&gt; "", "I-131", "")</f>
        <v/>
      </c>
      <c r="AE140" s="8" t="str">
        <f>IF(本体!AM139&lt;&gt; "", "Ba-135m", "")</f>
        <v/>
      </c>
      <c r="AF140" s="8" t="str">
        <f>IF(本体!AN139&lt;&gt; "", "Cs-137", "")</f>
        <v/>
      </c>
      <c r="AG140" s="8" t="str">
        <f>IF(本体!AO139&lt;&gt; "", "Lu-177", "")</f>
        <v/>
      </c>
      <c r="AH140" s="8" t="str">
        <f>IF(本体!AP139&lt;&gt; "", "Re-188", "")</f>
        <v/>
      </c>
      <c r="AI140" s="8" t="str">
        <f>IF(本体!AQ139&lt;&gt; "", "Ir-192", "")</f>
        <v/>
      </c>
      <c r="AJ140" s="8" t="str">
        <f>IF(本体!AR139&lt;&gt; "", "Tl-201", "")</f>
        <v/>
      </c>
      <c r="AK140" s="8" t="str">
        <f>IF(本体!AS139&lt;&gt; "", "Pb-210", "")</f>
        <v/>
      </c>
      <c r="AL140" s="8" t="str">
        <f>IF(本体!AT139&lt;&gt; "", "At-211", "")</f>
        <v/>
      </c>
      <c r="AM140" s="8" t="str">
        <f>IF(本体!AU139&lt;&gt; "", "Pb-212", "")</f>
        <v/>
      </c>
      <c r="AN140" s="8" t="str">
        <f>IF(本体!AV139&lt;&gt; "", "Ra-223", "")</f>
        <v/>
      </c>
      <c r="AO140" s="8" t="str">
        <f>IF(本体!AW139&lt;&gt; "", "Ra-224", "")</f>
        <v/>
      </c>
      <c r="AP140" s="8" t="str">
        <f>IF(本体!AX139&lt;&gt; "", "Ac-225", "")</f>
        <v/>
      </c>
      <c r="AQ140" s="8" t="str">
        <f t="shared" si="2"/>
        <v/>
      </c>
    </row>
    <row r="141" spans="1:43">
      <c r="A141" s="8">
        <f>本体!C140</f>
        <v>0</v>
      </c>
      <c r="B141" s="8" t="str">
        <f>IF(本体!J140&lt;&gt; "", "H-3", "")</f>
        <v/>
      </c>
      <c r="C141" s="8" t="str">
        <f>IF(本体!K140&lt;&gt; "", "C-11", "")</f>
        <v/>
      </c>
      <c r="D141" s="8" t="str">
        <f>IF(本体!L140&lt;&gt; "", "C-14", "")</f>
        <v/>
      </c>
      <c r="E141" s="8" t="str">
        <f>IF(本体!M140&lt;&gt; "", "N-13", "")</f>
        <v/>
      </c>
      <c r="F141" s="8" t="str">
        <f>IF(本体!N140&lt;&gt; "", "F-18", "")</f>
        <v/>
      </c>
      <c r="G141" s="8" t="str">
        <f>IF(本体!O140&lt;&gt; "", "Na-22", "")</f>
        <v/>
      </c>
      <c r="H141" s="8" t="str">
        <f>IF(本体!P140&lt;&gt; "", "P-32", "")</f>
        <v/>
      </c>
      <c r="I141" s="8" t="str">
        <f>IF(本体!Q140&lt;&gt; "", "P-33", "")</f>
        <v/>
      </c>
      <c r="J141" s="8" t="str">
        <f>IF(本体!R140&lt;&gt; "", "S-35", "")</f>
        <v/>
      </c>
      <c r="K141" s="8" t="str">
        <f>IF(本体!S140&lt;&gt; "", "Cl-36", "")</f>
        <v/>
      </c>
      <c r="L141" s="8" t="str">
        <f>IF(本体!T140&lt;&gt; "", "Ca-45", "")</f>
        <v/>
      </c>
      <c r="M141" s="8" t="str">
        <f>IF(本体!U140&lt;&gt; "", "Cr-51", "")</f>
        <v/>
      </c>
      <c r="N141" s="8" t="str">
        <f>IF(本体!V140&lt;&gt; "", "Fe-59", "")</f>
        <v/>
      </c>
      <c r="O141" s="8" t="str">
        <f>IF(本体!W140&lt;&gt; "", "Co-57", "")</f>
        <v/>
      </c>
      <c r="P141" s="8" t="str">
        <f>IF(本体!X140&lt;&gt; "", "Co-60", "")</f>
        <v/>
      </c>
      <c r="Q141" s="8" t="str">
        <f>IF(本体!Y140&lt;&gt; "", "Cu-64", "")</f>
        <v/>
      </c>
      <c r="R141" s="8" t="str">
        <f>IF(本体!Z140&lt;&gt; "", "Zn-65", "")</f>
        <v/>
      </c>
      <c r="S141" s="8" t="str">
        <f>IF(本体!AA140&lt;&gt; "", "Ga-67", "")</f>
        <v/>
      </c>
      <c r="T141" s="8" t="str">
        <f>IF(本体!AB140&lt;&gt; "", "Ga-68", "")</f>
        <v/>
      </c>
      <c r="U141" s="8" t="str">
        <f>IF(本体!AC140&lt;&gt; "", "Ge-68", "")</f>
        <v/>
      </c>
      <c r="V141" s="8" t="str">
        <f>IF(本体!AD140&lt;&gt; "", "Y-88", "")</f>
        <v/>
      </c>
      <c r="W141" s="8" t="str">
        <f>IF(本体!AE140&lt;&gt; "", "Zr-89", "")</f>
        <v/>
      </c>
      <c r="X141" s="8" t="str">
        <f>IF(本体!AF140&lt;&gt; "", "Y-90", "")</f>
        <v/>
      </c>
      <c r="Y141" s="8" t="str">
        <f>IF(本体!AG140&lt;&gt; "", "Tc-99m", "")</f>
        <v/>
      </c>
      <c r="Z141" s="8" t="str">
        <f>IF(本体!AH140&lt;&gt; "", "In-111", "")</f>
        <v/>
      </c>
      <c r="AA141" s="8" t="str">
        <f>IF(本体!AI140&lt;&gt; "", "I-123", "")</f>
        <v/>
      </c>
      <c r="AB141" s="8" t="str">
        <f>IF(本体!AJ140&lt;&gt; "", "I-124", "")</f>
        <v/>
      </c>
      <c r="AC141" s="8" t="str">
        <f>IF(本体!AK140&lt;&gt; "", "I-125", "")</f>
        <v/>
      </c>
      <c r="AD141" s="8" t="str">
        <f>IF(本体!AL140&lt;&gt; "", "I-131", "")</f>
        <v/>
      </c>
      <c r="AE141" s="8" t="str">
        <f>IF(本体!AM140&lt;&gt; "", "Ba-135m", "")</f>
        <v/>
      </c>
      <c r="AF141" s="8" t="str">
        <f>IF(本体!AN140&lt;&gt; "", "Cs-137", "")</f>
        <v/>
      </c>
      <c r="AG141" s="8" t="str">
        <f>IF(本体!AO140&lt;&gt; "", "Lu-177", "")</f>
        <v/>
      </c>
      <c r="AH141" s="8" t="str">
        <f>IF(本体!AP140&lt;&gt; "", "Re-188", "")</f>
        <v/>
      </c>
      <c r="AI141" s="8" t="str">
        <f>IF(本体!AQ140&lt;&gt; "", "Ir-192", "")</f>
        <v/>
      </c>
      <c r="AJ141" s="8" t="str">
        <f>IF(本体!AR140&lt;&gt; "", "Tl-201", "")</f>
        <v/>
      </c>
      <c r="AK141" s="8" t="str">
        <f>IF(本体!AS140&lt;&gt; "", "Pb-210", "")</f>
        <v/>
      </c>
      <c r="AL141" s="8" t="str">
        <f>IF(本体!AT140&lt;&gt; "", "At-211", "")</f>
        <v/>
      </c>
      <c r="AM141" s="8" t="str">
        <f>IF(本体!AU140&lt;&gt; "", "Pb-212", "")</f>
        <v/>
      </c>
      <c r="AN141" s="8" t="str">
        <f>IF(本体!AV140&lt;&gt; "", "Ra-223", "")</f>
        <v/>
      </c>
      <c r="AO141" s="8" t="str">
        <f>IF(本体!AW140&lt;&gt; "", "Ra-224", "")</f>
        <v/>
      </c>
      <c r="AP141" s="8" t="str">
        <f>IF(本体!AX140&lt;&gt; "", "Ac-225", "")</f>
        <v/>
      </c>
      <c r="AQ141" s="8" t="str">
        <f t="shared" si="2"/>
        <v/>
      </c>
    </row>
    <row r="142" spans="1:43">
      <c r="A142" s="8">
        <f>本体!C141</f>
        <v>0</v>
      </c>
      <c r="B142" s="8" t="str">
        <f>IF(本体!J141&lt;&gt; "", "H-3", "")</f>
        <v/>
      </c>
      <c r="C142" s="8" t="str">
        <f>IF(本体!K141&lt;&gt; "", "C-11", "")</f>
        <v/>
      </c>
      <c r="D142" s="8" t="str">
        <f>IF(本体!L141&lt;&gt; "", "C-14", "")</f>
        <v/>
      </c>
      <c r="E142" s="8" t="str">
        <f>IF(本体!M141&lt;&gt; "", "N-13", "")</f>
        <v/>
      </c>
      <c r="F142" s="8" t="str">
        <f>IF(本体!N141&lt;&gt; "", "F-18", "")</f>
        <v/>
      </c>
      <c r="G142" s="8" t="str">
        <f>IF(本体!O141&lt;&gt; "", "Na-22", "")</f>
        <v/>
      </c>
      <c r="H142" s="8" t="str">
        <f>IF(本体!P141&lt;&gt; "", "P-32", "")</f>
        <v/>
      </c>
      <c r="I142" s="8" t="str">
        <f>IF(本体!Q141&lt;&gt; "", "P-33", "")</f>
        <v/>
      </c>
      <c r="J142" s="8" t="str">
        <f>IF(本体!R141&lt;&gt; "", "S-35", "")</f>
        <v/>
      </c>
      <c r="K142" s="8" t="str">
        <f>IF(本体!S141&lt;&gt; "", "Cl-36", "")</f>
        <v/>
      </c>
      <c r="L142" s="8" t="str">
        <f>IF(本体!T141&lt;&gt; "", "Ca-45", "")</f>
        <v/>
      </c>
      <c r="M142" s="8" t="str">
        <f>IF(本体!U141&lt;&gt; "", "Cr-51", "")</f>
        <v/>
      </c>
      <c r="N142" s="8" t="str">
        <f>IF(本体!V141&lt;&gt; "", "Fe-59", "")</f>
        <v/>
      </c>
      <c r="O142" s="8" t="str">
        <f>IF(本体!W141&lt;&gt; "", "Co-57", "")</f>
        <v/>
      </c>
      <c r="P142" s="8" t="str">
        <f>IF(本体!X141&lt;&gt; "", "Co-60", "")</f>
        <v/>
      </c>
      <c r="Q142" s="8" t="str">
        <f>IF(本体!Y141&lt;&gt; "", "Cu-64", "")</f>
        <v/>
      </c>
      <c r="R142" s="8" t="str">
        <f>IF(本体!Z141&lt;&gt; "", "Zn-65", "")</f>
        <v/>
      </c>
      <c r="S142" s="8" t="str">
        <f>IF(本体!AA141&lt;&gt; "", "Ga-67", "")</f>
        <v/>
      </c>
      <c r="T142" s="8" t="str">
        <f>IF(本体!AB141&lt;&gt; "", "Ga-68", "")</f>
        <v/>
      </c>
      <c r="U142" s="8" t="str">
        <f>IF(本体!AC141&lt;&gt; "", "Ge-68", "")</f>
        <v/>
      </c>
      <c r="V142" s="8" t="str">
        <f>IF(本体!AD141&lt;&gt; "", "Y-88", "")</f>
        <v/>
      </c>
      <c r="W142" s="8" t="str">
        <f>IF(本体!AE141&lt;&gt; "", "Zr-89", "")</f>
        <v/>
      </c>
      <c r="X142" s="8" t="str">
        <f>IF(本体!AF141&lt;&gt; "", "Y-90", "")</f>
        <v/>
      </c>
      <c r="Y142" s="8" t="str">
        <f>IF(本体!AG141&lt;&gt; "", "Tc-99m", "")</f>
        <v/>
      </c>
      <c r="Z142" s="8" t="str">
        <f>IF(本体!AH141&lt;&gt; "", "In-111", "")</f>
        <v/>
      </c>
      <c r="AA142" s="8" t="str">
        <f>IF(本体!AI141&lt;&gt; "", "I-123", "")</f>
        <v/>
      </c>
      <c r="AB142" s="8" t="str">
        <f>IF(本体!AJ141&lt;&gt; "", "I-124", "")</f>
        <v/>
      </c>
      <c r="AC142" s="8" t="str">
        <f>IF(本体!AK141&lt;&gt; "", "I-125", "")</f>
        <v/>
      </c>
      <c r="AD142" s="8" t="str">
        <f>IF(本体!AL141&lt;&gt; "", "I-131", "")</f>
        <v/>
      </c>
      <c r="AE142" s="8" t="str">
        <f>IF(本体!AM141&lt;&gt; "", "Ba-135m", "")</f>
        <v/>
      </c>
      <c r="AF142" s="8" t="str">
        <f>IF(本体!AN141&lt;&gt; "", "Cs-137", "")</f>
        <v/>
      </c>
      <c r="AG142" s="8" t="str">
        <f>IF(本体!AO141&lt;&gt; "", "Lu-177", "")</f>
        <v/>
      </c>
      <c r="AH142" s="8" t="str">
        <f>IF(本体!AP141&lt;&gt; "", "Re-188", "")</f>
        <v/>
      </c>
      <c r="AI142" s="8" t="str">
        <f>IF(本体!AQ141&lt;&gt; "", "Ir-192", "")</f>
        <v/>
      </c>
      <c r="AJ142" s="8" t="str">
        <f>IF(本体!AR141&lt;&gt; "", "Tl-201", "")</f>
        <v/>
      </c>
      <c r="AK142" s="8" t="str">
        <f>IF(本体!AS141&lt;&gt; "", "Pb-210", "")</f>
        <v/>
      </c>
      <c r="AL142" s="8" t="str">
        <f>IF(本体!AT141&lt;&gt; "", "At-211", "")</f>
        <v/>
      </c>
      <c r="AM142" s="8" t="str">
        <f>IF(本体!AU141&lt;&gt; "", "Pb-212", "")</f>
        <v/>
      </c>
      <c r="AN142" s="8" t="str">
        <f>IF(本体!AV141&lt;&gt; "", "Ra-223", "")</f>
        <v/>
      </c>
      <c r="AO142" s="8" t="str">
        <f>IF(本体!AW141&lt;&gt; "", "Ra-224", "")</f>
        <v/>
      </c>
      <c r="AP142" s="8" t="str">
        <f>IF(本体!AX141&lt;&gt; "", "Ac-225", "")</f>
        <v/>
      </c>
      <c r="AQ142" s="8" t="str">
        <f t="shared" si="2"/>
        <v/>
      </c>
    </row>
    <row r="143" spans="1:43">
      <c r="A143" s="8">
        <f>本体!C142</f>
        <v>0</v>
      </c>
      <c r="B143" s="8" t="str">
        <f>IF(本体!J142&lt;&gt; "", "H-3", "")</f>
        <v/>
      </c>
      <c r="C143" s="8" t="str">
        <f>IF(本体!K142&lt;&gt; "", "C-11", "")</f>
        <v/>
      </c>
      <c r="D143" s="8" t="str">
        <f>IF(本体!L142&lt;&gt; "", "C-14", "")</f>
        <v/>
      </c>
      <c r="E143" s="8" t="str">
        <f>IF(本体!M142&lt;&gt; "", "N-13", "")</f>
        <v/>
      </c>
      <c r="F143" s="8" t="str">
        <f>IF(本体!N142&lt;&gt; "", "F-18", "")</f>
        <v/>
      </c>
      <c r="G143" s="8" t="str">
        <f>IF(本体!O142&lt;&gt; "", "Na-22", "")</f>
        <v/>
      </c>
      <c r="H143" s="8" t="str">
        <f>IF(本体!P142&lt;&gt; "", "P-32", "")</f>
        <v/>
      </c>
      <c r="I143" s="8" t="str">
        <f>IF(本体!Q142&lt;&gt; "", "P-33", "")</f>
        <v/>
      </c>
      <c r="J143" s="8" t="str">
        <f>IF(本体!R142&lt;&gt; "", "S-35", "")</f>
        <v/>
      </c>
      <c r="K143" s="8" t="str">
        <f>IF(本体!S142&lt;&gt; "", "Cl-36", "")</f>
        <v/>
      </c>
      <c r="L143" s="8" t="str">
        <f>IF(本体!T142&lt;&gt; "", "Ca-45", "")</f>
        <v/>
      </c>
      <c r="M143" s="8" t="str">
        <f>IF(本体!U142&lt;&gt; "", "Cr-51", "")</f>
        <v/>
      </c>
      <c r="N143" s="8" t="str">
        <f>IF(本体!V142&lt;&gt; "", "Fe-59", "")</f>
        <v/>
      </c>
      <c r="O143" s="8" t="str">
        <f>IF(本体!W142&lt;&gt; "", "Co-57", "")</f>
        <v/>
      </c>
      <c r="P143" s="8" t="str">
        <f>IF(本体!X142&lt;&gt; "", "Co-60", "")</f>
        <v/>
      </c>
      <c r="Q143" s="8" t="str">
        <f>IF(本体!Y142&lt;&gt; "", "Cu-64", "")</f>
        <v/>
      </c>
      <c r="R143" s="8" t="str">
        <f>IF(本体!Z142&lt;&gt; "", "Zn-65", "")</f>
        <v/>
      </c>
      <c r="S143" s="8" t="str">
        <f>IF(本体!AA142&lt;&gt; "", "Ga-67", "")</f>
        <v/>
      </c>
      <c r="T143" s="8" t="str">
        <f>IF(本体!AB142&lt;&gt; "", "Ga-68", "")</f>
        <v/>
      </c>
      <c r="U143" s="8" t="str">
        <f>IF(本体!AC142&lt;&gt; "", "Ge-68", "")</f>
        <v/>
      </c>
      <c r="V143" s="8" t="str">
        <f>IF(本体!AD142&lt;&gt; "", "Y-88", "")</f>
        <v/>
      </c>
      <c r="W143" s="8" t="str">
        <f>IF(本体!AE142&lt;&gt; "", "Zr-89", "")</f>
        <v/>
      </c>
      <c r="X143" s="8" t="str">
        <f>IF(本体!AF142&lt;&gt; "", "Y-90", "")</f>
        <v/>
      </c>
      <c r="Y143" s="8" t="str">
        <f>IF(本体!AG142&lt;&gt; "", "Tc-99m", "")</f>
        <v/>
      </c>
      <c r="Z143" s="8" t="str">
        <f>IF(本体!AH142&lt;&gt; "", "In-111", "")</f>
        <v/>
      </c>
      <c r="AA143" s="8" t="str">
        <f>IF(本体!AI142&lt;&gt; "", "I-123", "")</f>
        <v/>
      </c>
      <c r="AB143" s="8" t="str">
        <f>IF(本体!AJ142&lt;&gt; "", "I-124", "")</f>
        <v/>
      </c>
      <c r="AC143" s="8" t="str">
        <f>IF(本体!AK142&lt;&gt; "", "I-125", "")</f>
        <v/>
      </c>
      <c r="AD143" s="8" t="str">
        <f>IF(本体!AL142&lt;&gt; "", "I-131", "")</f>
        <v/>
      </c>
      <c r="AE143" s="8" t="str">
        <f>IF(本体!AM142&lt;&gt; "", "Ba-135m", "")</f>
        <v/>
      </c>
      <c r="AF143" s="8" t="str">
        <f>IF(本体!AN142&lt;&gt; "", "Cs-137", "")</f>
        <v/>
      </c>
      <c r="AG143" s="8" t="str">
        <f>IF(本体!AO142&lt;&gt; "", "Lu-177", "")</f>
        <v/>
      </c>
      <c r="AH143" s="8" t="str">
        <f>IF(本体!AP142&lt;&gt; "", "Re-188", "")</f>
        <v/>
      </c>
      <c r="AI143" s="8" t="str">
        <f>IF(本体!AQ142&lt;&gt; "", "Ir-192", "")</f>
        <v/>
      </c>
      <c r="AJ143" s="8" t="str">
        <f>IF(本体!AR142&lt;&gt; "", "Tl-201", "")</f>
        <v/>
      </c>
      <c r="AK143" s="8" t="str">
        <f>IF(本体!AS142&lt;&gt; "", "Pb-210", "")</f>
        <v/>
      </c>
      <c r="AL143" s="8" t="str">
        <f>IF(本体!AT142&lt;&gt; "", "At-211", "")</f>
        <v/>
      </c>
      <c r="AM143" s="8" t="str">
        <f>IF(本体!AU142&lt;&gt; "", "Pb-212", "")</f>
        <v/>
      </c>
      <c r="AN143" s="8" t="str">
        <f>IF(本体!AV142&lt;&gt; "", "Ra-223", "")</f>
        <v/>
      </c>
      <c r="AO143" s="8" t="str">
        <f>IF(本体!AW142&lt;&gt; "", "Ra-224", "")</f>
        <v/>
      </c>
      <c r="AP143" s="8" t="str">
        <f>IF(本体!AX142&lt;&gt; "", "Ac-225", "")</f>
        <v/>
      </c>
      <c r="AQ143" s="8" t="str">
        <f t="shared" si="2"/>
        <v/>
      </c>
    </row>
    <row r="144" spans="1:43">
      <c r="A144" s="8">
        <f>本体!C143</f>
        <v>0</v>
      </c>
      <c r="B144" s="8" t="str">
        <f>IF(本体!J143&lt;&gt; "", "H-3", "")</f>
        <v/>
      </c>
      <c r="C144" s="8" t="str">
        <f>IF(本体!K143&lt;&gt; "", "C-11", "")</f>
        <v/>
      </c>
      <c r="D144" s="8" t="str">
        <f>IF(本体!L143&lt;&gt; "", "C-14", "")</f>
        <v/>
      </c>
      <c r="E144" s="8" t="str">
        <f>IF(本体!M143&lt;&gt; "", "N-13", "")</f>
        <v/>
      </c>
      <c r="F144" s="8" t="str">
        <f>IF(本体!N143&lt;&gt; "", "F-18", "")</f>
        <v/>
      </c>
      <c r="G144" s="8" t="str">
        <f>IF(本体!O143&lt;&gt; "", "Na-22", "")</f>
        <v/>
      </c>
      <c r="H144" s="8" t="str">
        <f>IF(本体!P143&lt;&gt; "", "P-32", "")</f>
        <v/>
      </c>
      <c r="I144" s="8" t="str">
        <f>IF(本体!Q143&lt;&gt; "", "P-33", "")</f>
        <v/>
      </c>
      <c r="J144" s="8" t="str">
        <f>IF(本体!R143&lt;&gt; "", "S-35", "")</f>
        <v/>
      </c>
      <c r="K144" s="8" t="str">
        <f>IF(本体!S143&lt;&gt; "", "Cl-36", "")</f>
        <v/>
      </c>
      <c r="L144" s="8" t="str">
        <f>IF(本体!T143&lt;&gt; "", "Ca-45", "")</f>
        <v/>
      </c>
      <c r="M144" s="8" t="str">
        <f>IF(本体!U143&lt;&gt; "", "Cr-51", "")</f>
        <v/>
      </c>
      <c r="N144" s="8" t="str">
        <f>IF(本体!V143&lt;&gt; "", "Fe-59", "")</f>
        <v/>
      </c>
      <c r="O144" s="8" t="str">
        <f>IF(本体!W143&lt;&gt; "", "Co-57", "")</f>
        <v/>
      </c>
      <c r="P144" s="8" t="str">
        <f>IF(本体!X143&lt;&gt; "", "Co-60", "")</f>
        <v/>
      </c>
      <c r="Q144" s="8" t="str">
        <f>IF(本体!Y143&lt;&gt; "", "Cu-64", "")</f>
        <v/>
      </c>
      <c r="R144" s="8" t="str">
        <f>IF(本体!Z143&lt;&gt; "", "Zn-65", "")</f>
        <v/>
      </c>
      <c r="S144" s="8" t="str">
        <f>IF(本体!AA143&lt;&gt; "", "Ga-67", "")</f>
        <v/>
      </c>
      <c r="T144" s="8" t="str">
        <f>IF(本体!AB143&lt;&gt; "", "Ga-68", "")</f>
        <v/>
      </c>
      <c r="U144" s="8" t="str">
        <f>IF(本体!AC143&lt;&gt; "", "Ge-68", "")</f>
        <v/>
      </c>
      <c r="V144" s="8" t="str">
        <f>IF(本体!AD143&lt;&gt; "", "Y-88", "")</f>
        <v/>
      </c>
      <c r="W144" s="8" t="str">
        <f>IF(本体!AE143&lt;&gt; "", "Zr-89", "")</f>
        <v/>
      </c>
      <c r="X144" s="8" t="str">
        <f>IF(本体!AF143&lt;&gt; "", "Y-90", "")</f>
        <v/>
      </c>
      <c r="Y144" s="8" t="str">
        <f>IF(本体!AG143&lt;&gt; "", "Tc-99m", "")</f>
        <v/>
      </c>
      <c r="Z144" s="8" t="str">
        <f>IF(本体!AH143&lt;&gt; "", "In-111", "")</f>
        <v/>
      </c>
      <c r="AA144" s="8" t="str">
        <f>IF(本体!AI143&lt;&gt; "", "I-123", "")</f>
        <v/>
      </c>
      <c r="AB144" s="8" t="str">
        <f>IF(本体!AJ143&lt;&gt; "", "I-124", "")</f>
        <v/>
      </c>
      <c r="AC144" s="8" t="str">
        <f>IF(本体!AK143&lt;&gt; "", "I-125", "")</f>
        <v/>
      </c>
      <c r="AD144" s="8" t="str">
        <f>IF(本体!AL143&lt;&gt; "", "I-131", "")</f>
        <v/>
      </c>
      <c r="AE144" s="8" t="str">
        <f>IF(本体!AM143&lt;&gt; "", "Ba-135m", "")</f>
        <v/>
      </c>
      <c r="AF144" s="8" t="str">
        <f>IF(本体!AN143&lt;&gt; "", "Cs-137", "")</f>
        <v/>
      </c>
      <c r="AG144" s="8" t="str">
        <f>IF(本体!AO143&lt;&gt; "", "Lu-177", "")</f>
        <v/>
      </c>
      <c r="AH144" s="8" t="str">
        <f>IF(本体!AP143&lt;&gt; "", "Re-188", "")</f>
        <v/>
      </c>
      <c r="AI144" s="8" t="str">
        <f>IF(本体!AQ143&lt;&gt; "", "Ir-192", "")</f>
        <v/>
      </c>
      <c r="AJ144" s="8" t="str">
        <f>IF(本体!AR143&lt;&gt; "", "Tl-201", "")</f>
        <v/>
      </c>
      <c r="AK144" s="8" t="str">
        <f>IF(本体!AS143&lt;&gt; "", "Pb-210", "")</f>
        <v/>
      </c>
      <c r="AL144" s="8" t="str">
        <f>IF(本体!AT143&lt;&gt; "", "At-211", "")</f>
        <v/>
      </c>
      <c r="AM144" s="8" t="str">
        <f>IF(本体!AU143&lt;&gt; "", "Pb-212", "")</f>
        <v/>
      </c>
      <c r="AN144" s="8" t="str">
        <f>IF(本体!AV143&lt;&gt; "", "Ra-223", "")</f>
        <v/>
      </c>
      <c r="AO144" s="8" t="str">
        <f>IF(本体!AW143&lt;&gt; "", "Ra-224", "")</f>
        <v/>
      </c>
      <c r="AP144" s="8" t="str">
        <f>IF(本体!AX143&lt;&gt; "", "Ac-225", "")</f>
        <v/>
      </c>
      <c r="AQ144" s="8" t="str">
        <f t="shared" si="2"/>
        <v/>
      </c>
    </row>
    <row r="145" spans="1:43">
      <c r="A145" s="8">
        <f>本体!C144</f>
        <v>0</v>
      </c>
      <c r="B145" s="8" t="str">
        <f>IF(本体!J144&lt;&gt; "", "H-3", "")</f>
        <v/>
      </c>
      <c r="C145" s="8" t="str">
        <f>IF(本体!K144&lt;&gt; "", "C-11", "")</f>
        <v/>
      </c>
      <c r="D145" s="8" t="str">
        <f>IF(本体!L144&lt;&gt; "", "C-14", "")</f>
        <v/>
      </c>
      <c r="E145" s="8" t="str">
        <f>IF(本体!M144&lt;&gt; "", "N-13", "")</f>
        <v/>
      </c>
      <c r="F145" s="8" t="str">
        <f>IF(本体!N144&lt;&gt; "", "F-18", "")</f>
        <v/>
      </c>
      <c r="G145" s="8" t="str">
        <f>IF(本体!O144&lt;&gt; "", "Na-22", "")</f>
        <v/>
      </c>
      <c r="H145" s="8" t="str">
        <f>IF(本体!P144&lt;&gt; "", "P-32", "")</f>
        <v/>
      </c>
      <c r="I145" s="8" t="str">
        <f>IF(本体!Q144&lt;&gt; "", "P-33", "")</f>
        <v/>
      </c>
      <c r="J145" s="8" t="str">
        <f>IF(本体!R144&lt;&gt; "", "S-35", "")</f>
        <v/>
      </c>
      <c r="K145" s="8" t="str">
        <f>IF(本体!S144&lt;&gt; "", "Cl-36", "")</f>
        <v/>
      </c>
      <c r="L145" s="8" t="str">
        <f>IF(本体!T144&lt;&gt; "", "Ca-45", "")</f>
        <v/>
      </c>
      <c r="M145" s="8" t="str">
        <f>IF(本体!U144&lt;&gt; "", "Cr-51", "")</f>
        <v/>
      </c>
      <c r="N145" s="8" t="str">
        <f>IF(本体!V144&lt;&gt; "", "Fe-59", "")</f>
        <v/>
      </c>
      <c r="O145" s="8" t="str">
        <f>IF(本体!W144&lt;&gt; "", "Co-57", "")</f>
        <v/>
      </c>
      <c r="P145" s="8" t="str">
        <f>IF(本体!X144&lt;&gt; "", "Co-60", "")</f>
        <v/>
      </c>
      <c r="Q145" s="8" t="str">
        <f>IF(本体!Y144&lt;&gt; "", "Cu-64", "")</f>
        <v/>
      </c>
      <c r="R145" s="8" t="str">
        <f>IF(本体!Z144&lt;&gt; "", "Zn-65", "")</f>
        <v/>
      </c>
      <c r="S145" s="8" t="str">
        <f>IF(本体!AA144&lt;&gt; "", "Ga-67", "")</f>
        <v/>
      </c>
      <c r="T145" s="8" t="str">
        <f>IF(本体!AB144&lt;&gt; "", "Ga-68", "")</f>
        <v/>
      </c>
      <c r="U145" s="8" t="str">
        <f>IF(本体!AC144&lt;&gt; "", "Ge-68", "")</f>
        <v/>
      </c>
      <c r="V145" s="8" t="str">
        <f>IF(本体!AD144&lt;&gt; "", "Y-88", "")</f>
        <v/>
      </c>
      <c r="W145" s="8" t="str">
        <f>IF(本体!AE144&lt;&gt; "", "Zr-89", "")</f>
        <v/>
      </c>
      <c r="X145" s="8" t="str">
        <f>IF(本体!AF144&lt;&gt; "", "Y-90", "")</f>
        <v/>
      </c>
      <c r="Y145" s="8" t="str">
        <f>IF(本体!AG144&lt;&gt; "", "Tc-99m", "")</f>
        <v/>
      </c>
      <c r="Z145" s="8" t="str">
        <f>IF(本体!AH144&lt;&gt; "", "In-111", "")</f>
        <v/>
      </c>
      <c r="AA145" s="8" t="str">
        <f>IF(本体!AI144&lt;&gt; "", "I-123", "")</f>
        <v/>
      </c>
      <c r="AB145" s="8" t="str">
        <f>IF(本体!AJ144&lt;&gt; "", "I-124", "")</f>
        <v/>
      </c>
      <c r="AC145" s="8" t="str">
        <f>IF(本体!AK144&lt;&gt; "", "I-125", "")</f>
        <v/>
      </c>
      <c r="AD145" s="8" t="str">
        <f>IF(本体!AL144&lt;&gt; "", "I-131", "")</f>
        <v/>
      </c>
      <c r="AE145" s="8" t="str">
        <f>IF(本体!AM144&lt;&gt; "", "Ba-135m", "")</f>
        <v/>
      </c>
      <c r="AF145" s="8" t="str">
        <f>IF(本体!AN144&lt;&gt; "", "Cs-137", "")</f>
        <v/>
      </c>
      <c r="AG145" s="8" t="str">
        <f>IF(本体!AO144&lt;&gt; "", "Lu-177", "")</f>
        <v/>
      </c>
      <c r="AH145" s="8" t="str">
        <f>IF(本体!AP144&lt;&gt; "", "Re-188", "")</f>
        <v/>
      </c>
      <c r="AI145" s="8" t="str">
        <f>IF(本体!AQ144&lt;&gt; "", "Ir-192", "")</f>
        <v/>
      </c>
      <c r="AJ145" s="8" t="str">
        <f>IF(本体!AR144&lt;&gt; "", "Tl-201", "")</f>
        <v/>
      </c>
      <c r="AK145" s="8" t="str">
        <f>IF(本体!AS144&lt;&gt; "", "Pb-210", "")</f>
        <v/>
      </c>
      <c r="AL145" s="8" t="str">
        <f>IF(本体!AT144&lt;&gt; "", "At-211", "")</f>
        <v/>
      </c>
      <c r="AM145" s="8" t="str">
        <f>IF(本体!AU144&lt;&gt; "", "Pb-212", "")</f>
        <v/>
      </c>
      <c r="AN145" s="8" t="str">
        <f>IF(本体!AV144&lt;&gt; "", "Ra-223", "")</f>
        <v/>
      </c>
      <c r="AO145" s="8" t="str">
        <f>IF(本体!AW144&lt;&gt; "", "Ra-224", "")</f>
        <v/>
      </c>
      <c r="AP145" s="8" t="str">
        <f>IF(本体!AX144&lt;&gt; "", "Ac-225", "")</f>
        <v/>
      </c>
      <c r="AQ145" s="8" t="str">
        <f t="shared" si="2"/>
        <v/>
      </c>
    </row>
    <row r="146" spans="1:43">
      <c r="A146" s="8">
        <f>本体!C145</f>
        <v>0</v>
      </c>
      <c r="B146" s="8" t="str">
        <f>IF(本体!J145&lt;&gt; "", "H-3", "")</f>
        <v/>
      </c>
      <c r="C146" s="8" t="str">
        <f>IF(本体!K145&lt;&gt; "", "C-11", "")</f>
        <v/>
      </c>
      <c r="D146" s="8" t="str">
        <f>IF(本体!L145&lt;&gt; "", "C-14", "")</f>
        <v/>
      </c>
      <c r="E146" s="8" t="str">
        <f>IF(本体!M145&lt;&gt; "", "N-13", "")</f>
        <v/>
      </c>
      <c r="F146" s="8" t="str">
        <f>IF(本体!N145&lt;&gt; "", "F-18", "")</f>
        <v/>
      </c>
      <c r="G146" s="8" t="str">
        <f>IF(本体!O145&lt;&gt; "", "Na-22", "")</f>
        <v/>
      </c>
      <c r="H146" s="8" t="str">
        <f>IF(本体!P145&lt;&gt; "", "P-32", "")</f>
        <v/>
      </c>
      <c r="I146" s="8" t="str">
        <f>IF(本体!Q145&lt;&gt; "", "P-33", "")</f>
        <v/>
      </c>
      <c r="J146" s="8" t="str">
        <f>IF(本体!R145&lt;&gt; "", "S-35", "")</f>
        <v/>
      </c>
      <c r="K146" s="8" t="str">
        <f>IF(本体!S145&lt;&gt; "", "Cl-36", "")</f>
        <v/>
      </c>
      <c r="L146" s="8" t="str">
        <f>IF(本体!T145&lt;&gt; "", "Ca-45", "")</f>
        <v/>
      </c>
      <c r="M146" s="8" t="str">
        <f>IF(本体!U145&lt;&gt; "", "Cr-51", "")</f>
        <v/>
      </c>
      <c r="N146" s="8" t="str">
        <f>IF(本体!V145&lt;&gt; "", "Fe-59", "")</f>
        <v/>
      </c>
      <c r="O146" s="8" t="str">
        <f>IF(本体!W145&lt;&gt; "", "Co-57", "")</f>
        <v/>
      </c>
      <c r="P146" s="8" t="str">
        <f>IF(本体!X145&lt;&gt; "", "Co-60", "")</f>
        <v/>
      </c>
      <c r="Q146" s="8" t="str">
        <f>IF(本体!Y145&lt;&gt; "", "Cu-64", "")</f>
        <v/>
      </c>
      <c r="R146" s="8" t="str">
        <f>IF(本体!Z145&lt;&gt; "", "Zn-65", "")</f>
        <v/>
      </c>
      <c r="S146" s="8" t="str">
        <f>IF(本体!AA145&lt;&gt; "", "Ga-67", "")</f>
        <v/>
      </c>
      <c r="T146" s="8" t="str">
        <f>IF(本体!AB145&lt;&gt; "", "Ga-68", "")</f>
        <v/>
      </c>
      <c r="U146" s="8" t="str">
        <f>IF(本体!AC145&lt;&gt; "", "Ge-68", "")</f>
        <v/>
      </c>
      <c r="V146" s="8" t="str">
        <f>IF(本体!AD145&lt;&gt; "", "Y-88", "")</f>
        <v/>
      </c>
      <c r="W146" s="8" t="str">
        <f>IF(本体!AE145&lt;&gt; "", "Zr-89", "")</f>
        <v/>
      </c>
      <c r="X146" s="8" t="str">
        <f>IF(本体!AF145&lt;&gt; "", "Y-90", "")</f>
        <v/>
      </c>
      <c r="Y146" s="8" t="str">
        <f>IF(本体!AG145&lt;&gt; "", "Tc-99m", "")</f>
        <v/>
      </c>
      <c r="Z146" s="8" t="str">
        <f>IF(本体!AH145&lt;&gt; "", "In-111", "")</f>
        <v/>
      </c>
      <c r="AA146" s="8" t="str">
        <f>IF(本体!AI145&lt;&gt; "", "I-123", "")</f>
        <v/>
      </c>
      <c r="AB146" s="8" t="str">
        <f>IF(本体!AJ145&lt;&gt; "", "I-124", "")</f>
        <v/>
      </c>
      <c r="AC146" s="8" t="str">
        <f>IF(本体!AK145&lt;&gt; "", "I-125", "")</f>
        <v/>
      </c>
      <c r="AD146" s="8" t="str">
        <f>IF(本体!AL145&lt;&gt; "", "I-131", "")</f>
        <v/>
      </c>
      <c r="AE146" s="8" t="str">
        <f>IF(本体!AM145&lt;&gt; "", "Ba-135m", "")</f>
        <v/>
      </c>
      <c r="AF146" s="8" t="str">
        <f>IF(本体!AN145&lt;&gt; "", "Cs-137", "")</f>
        <v/>
      </c>
      <c r="AG146" s="8" t="str">
        <f>IF(本体!AO145&lt;&gt; "", "Lu-177", "")</f>
        <v/>
      </c>
      <c r="AH146" s="8" t="str">
        <f>IF(本体!AP145&lt;&gt; "", "Re-188", "")</f>
        <v/>
      </c>
      <c r="AI146" s="8" t="str">
        <f>IF(本体!AQ145&lt;&gt; "", "Ir-192", "")</f>
        <v/>
      </c>
      <c r="AJ146" s="8" t="str">
        <f>IF(本体!AR145&lt;&gt; "", "Tl-201", "")</f>
        <v/>
      </c>
      <c r="AK146" s="8" t="str">
        <f>IF(本体!AS145&lt;&gt; "", "Pb-210", "")</f>
        <v/>
      </c>
      <c r="AL146" s="8" t="str">
        <f>IF(本体!AT145&lt;&gt; "", "At-211", "")</f>
        <v/>
      </c>
      <c r="AM146" s="8" t="str">
        <f>IF(本体!AU145&lt;&gt; "", "Pb-212", "")</f>
        <v/>
      </c>
      <c r="AN146" s="8" t="str">
        <f>IF(本体!AV145&lt;&gt; "", "Ra-223", "")</f>
        <v/>
      </c>
      <c r="AO146" s="8" t="str">
        <f>IF(本体!AW145&lt;&gt; "", "Ra-224", "")</f>
        <v/>
      </c>
      <c r="AP146" s="8" t="str">
        <f>IF(本体!AX145&lt;&gt; "", "Ac-225", "")</f>
        <v/>
      </c>
      <c r="AQ146" s="8" t="str">
        <f t="shared" si="2"/>
        <v/>
      </c>
    </row>
    <row r="147" spans="1:43">
      <c r="A147" s="8">
        <f>本体!C146</f>
        <v>0</v>
      </c>
      <c r="B147" s="8" t="str">
        <f>IF(本体!J146&lt;&gt; "", "H-3", "")</f>
        <v/>
      </c>
      <c r="C147" s="8" t="str">
        <f>IF(本体!K146&lt;&gt; "", "C-11", "")</f>
        <v/>
      </c>
      <c r="D147" s="8" t="str">
        <f>IF(本体!L146&lt;&gt; "", "C-14", "")</f>
        <v/>
      </c>
      <c r="E147" s="8" t="str">
        <f>IF(本体!M146&lt;&gt; "", "N-13", "")</f>
        <v/>
      </c>
      <c r="F147" s="8" t="str">
        <f>IF(本体!N146&lt;&gt; "", "F-18", "")</f>
        <v/>
      </c>
      <c r="G147" s="8" t="str">
        <f>IF(本体!O146&lt;&gt; "", "Na-22", "")</f>
        <v/>
      </c>
      <c r="H147" s="8" t="str">
        <f>IF(本体!P146&lt;&gt; "", "P-32", "")</f>
        <v/>
      </c>
      <c r="I147" s="8" t="str">
        <f>IF(本体!Q146&lt;&gt; "", "P-33", "")</f>
        <v/>
      </c>
      <c r="J147" s="8" t="str">
        <f>IF(本体!R146&lt;&gt; "", "S-35", "")</f>
        <v/>
      </c>
      <c r="K147" s="8" t="str">
        <f>IF(本体!S146&lt;&gt; "", "Cl-36", "")</f>
        <v/>
      </c>
      <c r="L147" s="8" t="str">
        <f>IF(本体!T146&lt;&gt; "", "Ca-45", "")</f>
        <v/>
      </c>
      <c r="M147" s="8" t="str">
        <f>IF(本体!U146&lt;&gt; "", "Cr-51", "")</f>
        <v/>
      </c>
      <c r="N147" s="8" t="str">
        <f>IF(本体!V146&lt;&gt; "", "Fe-59", "")</f>
        <v/>
      </c>
      <c r="O147" s="8" t="str">
        <f>IF(本体!W146&lt;&gt; "", "Co-57", "")</f>
        <v/>
      </c>
      <c r="P147" s="8" t="str">
        <f>IF(本体!X146&lt;&gt; "", "Co-60", "")</f>
        <v/>
      </c>
      <c r="Q147" s="8" t="str">
        <f>IF(本体!Y146&lt;&gt; "", "Cu-64", "")</f>
        <v/>
      </c>
      <c r="R147" s="8" t="str">
        <f>IF(本体!Z146&lt;&gt; "", "Zn-65", "")</f>
        <v/>
      </c>
      <c r="S147" s="8" t="str">
        <f>IF(本体!AA146&lt;&gt; "", "Ga-67", "")</f>
        <v/>
      </c>
      <c r="T147" s="8" t="str">
        <f>IF(本体!AB146&lt;&gt; "", "Ga-68", "")</f>
        <v/>
      </c>
      <c r="U147" s="8" t="str">
        <f>IF(本体!AC146&lt;&gt; "", "Ge-68", "")</f>
        <v/>
      </c>
      <c r="V147" s="8" t="str">
        <f>IF(本体!AD146&lt;&gt; "", "Y-88", "")</f>
        <v/>
      </c>
      <c r="W147" s="8" t="str">
        <f>IF(本体!AE146&lt;&gt; "", "Zr-89", "")</f>
        <v/>
      </c>
      <c r="X147" s="8" t="str">
        <f>IF(本体!AF146&lt;&gt; "", "Y-90", "")</f>
        <v/>
      </c>
      <c r="Y147" s="8" t="str">
        <f>IF(本体!AG146&lt;&gt; "", "Tc-99m", "")</f>
        <v/>
      </c>
      <c r="Z147" s="8" t="str">
        <f>IF(本体!AH146&lt;&gt; "", "In-111", "")</f>
        <v/>
      </c>
      <c r="AA147" s="8" t="str">
        <f>IF(本体!AI146&lt;&gt; "", "I-123", "")</f>
        <v/>
      </c>
      <c r="AB147" s="8" t="str">
        <f>IF(本体!AJ146&lt;&gt; "", "I-124", "")</f>
        <v/>
      </c>
      <c r="AC147" s="8" t="str">
        <f>IF(本体!AK146&lt;&gt; "", "I-125", "")</f>
        <v/>
      </c>
      <c r="AD147" s="8" t="str">
        <f>IF(本体!AL146&lt;&gt; "", "I-131", "")</f>
        <v/>
      </c>
      <c r="AE147" s="8" t="str">
        <f>IF(本体!AM146&lt;&gt; "", "Ba-135m", "")</f>
        <v/>
      </c>
      <c r="AF147" s="8" t="str">
        <f>IF(本体!AN146&lt;&gt; "", "Cs-137", "")</f>
        <v/>
      </c>
      <c r="AG147" s="8" t="str">
        <f>IF(本体!AO146&lt;&gt; "", "Lu-177", "")</f>
        <v/>
      </c>
      <c r="AH147" s="8" t="str">
        <f>IF(本体!AP146&lt;&gt; "", "Re-188", "")</f>
        <v/>
      </c>
      <c r="AI147" s="8" t="str">
        <f>IF(本体!AQ146&lt;&gt; "", "Ir-192", "")</f>
        <v/>
      </c>
      <c r="AJ147" s="8" t="str">
        <f>IF(本体!AR146&lt;&gt; "", "Tl-201", "")</f>
        <v/>
      </c>
      <c r="AK147" s="8" t="str">
        <f>IF(本体!AS146&lt;&gt; "", "Pb-210", "")</f>
        <v/>
      </c>
      <c r="AL147" s="8" t="str">
        <f>IF(本体!AT146&lt;&gt; "", "At-211", "")</f>
        <v/>
      </c>
      <c r="AM147" s="8" t="str">
        <f>IF(本体!AU146&lt;&gt; "", "Pb-212", "")</f>
        <v/>
      </c>
      <c r="AN147" s="8" t="str">
        <f>IF(本体!AV146&lt;&gt; "", "Ra-223", "")</f>
        <v/>
      </c>
      <c r="AO147" s="8" t="str">
        <f>IF(本体!AW146&lt;&gt; "", "Ra-224", "")</f>
        <v/>
      </c>
      <c r="AP147" s="8" t="str">
        <f>IF(本体!AX146&lt;&gt; "", "Ac-225", "")</f>
        <v/>
      </c>
      <c r="AQ147" s="8" t="str">
        <f t="shared" si="2"/>
        <v/>
      </c>
    </row>
    <row r="148" spans="1:43">
      <c r="A148" s="8">
        <f>本体!C147</f>
        <v>0</v>
      </c>
      <c r="B148" s="8" t="str">
        <f>IF(本体!J147&lt;&gt; "", "H-3", "")</f>
        <v/>
      </c>
      <c r="C148" s="8" t="str">
        <f>IF(本体!K147&lt;&gt; "", "C-11", "")</f>
        <v/>
      </c>
      <c r="D148" s="8" t="str">
        <f>IF(本体!L147&lt;&gt; "", "C-14", "")</f>
        <v/>
      </c>
      <c r="E148" s="8" t="str">
        <f>IF(本体!M147&lt;&gt; "", "N-13", "")</f>
        <v/>
      </c>
      <c r="F148" s="8" t="str">
        <f>IF(本体!N147&lt;&gt; "", "F-18", "")</f>
        <v/>
      </c>
      <c r="G148" s="8" t="str">
        <f>IF(本体!O147&lt;&gt; "", "Na-22", "")</f>
        <v/>
      </c>
      <c r="H148" s="8" t="str">
        <f>IF(本体!P147&lt;&gt; "", "P-32", "")</f>
        <v/>
      </c>
      <c r="I148" s="8" t="str">
        <f>IF(本体!Q147&lt;&gt; "", "P-33", "")</f>
        <v/>
      </c>
      <c r="J148" s="8" t="str">
        <f>IF(本体!R147&lt;&gt; "", "S-35", "")</f>
        <v/>
      </c>
      <c r="K148" s="8" t="str">
        <f>IF(本体!S147&lt;&gt; "", "Cl-36", "")</f>
        <v/>
      </c>
      <c r="L148" s="8" t="str">
        <f>IF(本体!T147&lt;&gt; "", "Ca-45", "")</f>
        <v/>
      </c>
      <c r="M148" s="8" t="str">
        <f>IF(本体!U147&lt;&gt; "", "Cr-51", "")</f>
        <v/>
      </c>
      <c r="N148" s="8" t="str">
        <f>IF(本体!V147&lt;&gt; "", "Fe-59", "")</f>
        <v/>
      </c>
      <c r="O148" s="8" t="str">
        <f>IF(本体!W147&lt;&gt; "", "Co-57", "")</f>
        <v/>
      </c>
      <c r="P148" s="8" t="str">
        <f>IF(本体!X147&lt;&gt; "", "Co-60", "")</f>
        <v/>
      </c>
      <c r="Q148" s="8" t="str">
        <f>IF(本体!Y147&lt;&gt; "", "Cu-64", "")</f>
        <v/>
      </c>
      <c r="R148" s="8" t="str">
        <f>IF(本体!Z147&lt;&gt; "", "Zn-65", "")</f>
        <v/>
      </c>
      <c r="S148" s="8" t="str">
        <f>IF(本体!AA147&lt;&gt; "", "Ga-67", "")</f>
        <v/>
      </c>
      <c r="T148" s="8" t="str">
        <f>IF(本体!AB147&lt;&gt; "", "Ga-68", "")</f>
        <v/>
      </c>
      <c r="U148" s="8" t="str">
        <f>IF(本体!AC147&lt;&gt; "", "Ge-68", "")</f>
        <v/>
      </c>
      <c r="V148" s="8" t="str">
        <f>IF(本体!AD147&lt;&gt; "", "Y-88", "")</f>
        <v/>
      </c>
      <c r="W148" s="8" t="str">
        <f>IF(本体!AE147&lt;&gt; "", "Zr-89", "")</f>
        <v/>
      </c>
      <c r="X148" s="8" t="str">
        <f>IF(本体!AF147&lt;&gt; "", "Y-90", "")</f>
        <v/>
      </c>
      <c r="Y148" s="8" t="str">
        <f>IF(本体!AG147&lt;&gt; "", "Tc-99m", "")</f>
        <v/>
      </c>
      <c r="Z148" s="8" t="str">
        <f>IF(本体!AH147&lt;&gt; "", "In-111", "")</f>
        <v/>
      </c>
      <c r="AA148" s="8" t="str">
        <f>IF(本体!AI147&lt;&gt; "", "I-123", "")</f>
        <v/>
      </c>
      <c r="AB148" s="8" t="str">
        <f>IF(本体!AJ147&lt;&gt; "", "I-124", "")</f>
        <v/>
      </c>
      <c r="AC148" s="8" t="str">
        <f>IF(本体!AK147&lt;&gt; "", "I-125", "")</f>
        <v/>
      </c>
      <c r="AD148" s="8" t="str">
        <f>IF(本体!AL147&lt;&gt; "", "I-131", "")</f>
        <v/>
      </c>
      <c r="AE148" s="8" t="str">
        <f>IF(本体!AM147&lt;&gt; "", "Ba-135m", "")</f>
        <v/>
      </c>
      <c r="AF148" s="8" t="str">
        <f>IF(本体!AN147&lt;&gt; "", "Cs-137", "")</f>
        <v/>
      </c>
      <c r="AG148" s="8" t="str">
        <f>IF(本体!AO147&lt;&gt; "", "Lu-177", "")</f>
        <v/>
      </c>
      <c r="AH148" s="8" t="str">
        <f>IF(本体!AP147&lt;&gt; "", "Re-188", "")</f>
        <v/>
      </c>
      <c r="AI148" s="8" t="str">
        <f>IF(本体!AQ147&lt;&gt; "", "Ir-192", "")</f>
        <v/>
      </c>
      <c r="AJ148" s="8" t="str">
        <f>IF(本体!AR147&lt;&gt; "", "Tl-201", "")</f>
        <v/>
      </c>
      <c r="AK148" s="8" t="str">
        <f>IF(本体!AS147&lt;&gt; "", "Pb-210", "")</f>
        <v/>
      </c>
      <c r="AL148" s="8" t="str">
        <f>IF(本体!AT147&lt;&gt; "", "At-211", "")</f>
        <v/>
      </c>
      <c r="AM148" s="8" t="str">
        <f>IF(本体!AU147&lt;&gt; "", "Pb-212", "")</f>
        <v/>
      </c>
      <c r="AN148" s="8" t="str">
        <f>IF(本体!AV147&lt;&gt; "", "Ra-223", "")</f>
        <v/>
      </c>
      <c r="AO148" s="8" t="str">
        <f>IF(本体!AW147&lt;&gt; "", "Ra-224", "")</f>
        <v/>
      </c>
      <c r="AP148" s="8" t="str">
        <f>IF(本体!AX147&lt;&gt; "", "Ac-225", "")</f>
        <v/>
      </c>
      <c r="AQ148" s="8" t="str">
        <f t="shared" si="2"/>
        <v/>
      </c>
    </row>
    <row r="149" spans="1:43">
      <c r="A149" s="8">
        <f>本体!C148</f>
        <v>0</v>
      </c>
      <c r="B149" s="8" t="str">
        <f>IF(本体!J148&lt;&gt; "", "H-3", "")</f>
        <v/>
      </c>
      <c r="C149" s="8" t="str">
        <f>IF(本体!K148&lt;&gt; "", "C-11", "")</f>
        <v/>
      </c>
      <c r="D149" s="8" t="str">
        <f>IF(本体!L148&lt;&gt; "", "C-14", "")</f>
        <v/>
      </c>
      <c r="E149" s="8" t="str">
        <f>IF(本体!M148&lt;&gt; "", "N-13", "")</f>
        <v/>
      </c>
      <c r="F149" s="8" t="str">
        <f>IF(本体!N148&lt;&gt; "", "F-18", "")</f>
        <v/>
      </c>
      <c r="G149" s="8" t="str">
        <f>IF(本体!O148&lt;&gt; "", "Na-22", "")</f>
        <v/>
      </c>
      <c r="H149" s="8" t="str">
        <f>IF(本体!P148&lt;&gt; "", "P-32", "")</f>
        <v/>
      </c>
      <c r="I149" s="8" t="str">
        <f>IF(本体!Q148&lt;&gt; "", "P-33", "")</f>
        <v/>
      </c>
      <c r="J149" s="8" t="str">
        <f>IF(本体!R148&lt;&gt; "", "S-35", "")</f>
        <v/>
      </c>
      <c r="K149" s="8" t="str">
        <f>IF(本体!S148&lt;&gt; "", "Cl-36", "")</f>
        <v/>
      </c>
      <c r="L149" s="8" t="str">
        <f>IF(本体!T148&lt;&gt; "", "Ca-45", "")</f>
        <v/>
      </c>
      <c r="M149" s="8" t="str">
        <f>IF(本体!U148&lt;&gt; "", "Cr-51", "")</f>
        <v/>
      </c>
      <c r="N149" s="8" t="str">
        <f>IF(本体!V148&lt;&gt; "", "Fe-59", "")</f>
        <v/>
      </c>
      <c r="O149" s="8" t="str">
        <f>IF(本体!W148&lt;&gt; "", "Co-57", "")</f>
        <v/>
      </c>
      <c r="P149" s="8" t="str">
        <f>IF(本体!X148&lt;&gt; "", "Co-60", "")</f>
        <v/>
      </c>
      <c r="Q149" s="8" t="str">
        <f>IF(本体!Y148&lt;&gt; "", "Cu-64", "")</f>
        <v/>
      </c>
      <c r="R149" s="8" t="str">
        <f>IF(本体!Z148&lt;&gt; "", "Zn-65", "")</f>
        <v/>
      </c>
      <c r="S149" s="8" t="str">
        <f>IF(本体!AA148&lt;&gt; "", "Ga-67", "")</f>
        <v/>
      </c>
      <c r="T149" s="8" t="str">
        <f>IF(本体!AB148&lt;&gt; "", "Ga-68", "")</f>
        <v/>
      </c>
      <c r="U149" s="8" t="str">
        <f>IF(本体!AC148&lt;&gt; "", "Ge-68", "")</f>
        <v/>
      </c>
      <c r="V149" s="8" t="str">
        <f>IF(本体!AD148&lt;&gt; "", "Y-88", "")</f>
        <v/>
      </c>
      <c r="W149" s="8" t="str">
        <f>IF(本体!AE148&lt;&gt; "", "Zr-89", "")</f>
        <v/>
      </c>
      <c r="X149" s="8" t="str">
        <f>IF(本体!AF148&lt;&gt; "", "Y-90", "")</f>
        <v/>
      </c>
      <c r="Y149" s="8" t="str">
        <f>IF(本体!AG148&lt;&gt; "", "Tc-99m", "")</f>
        <v/>
      </c>
      <c r="Z149" s="8" t="str">
        <f>IF(本体!AH148&lt;&gt; "", "In-111", "")</f>
        <v/>
      </c>
      <c r="AA149" s="8" t="str">
        <f>IF(本体!AI148&lt;&gt; "", "I-123", "")</f>
        <v/>
      </c>
      <c r="AB149" s="8" t="str">
        <f>IF(本体!AJ148&lt;&gt; "", "I-124", "")</f>
        <v/>
      </c>
      <c r="AC149" s="8" t="str">
        <f>IF(本体!AK148&lt;&gt; "", "I-125", "")</f>
        <v/>
      </c>
      <c r="AD149" s="8" t="str">
        <f>IF(本体!AL148&lt;&gt; "", "I-131", "")</f>
        <v/>
      </c>
      <c r="AE149" s="8" t="str">
        <f>IF(本体!AM148&lt;&gt; "", "Ba-135m", "")</f>
        <v/>
      </c>
      <c r="AF149" s="8" t="str">
        <f>IF(本体!AN148&lt;&gt; "", "Cs-137", "")</f>
        <v/>
      </c>
      <c r="AG149" s="8" t="str">
        <f>IF(本体!AO148&lt;&gt; "", "Lu-177", "")</f>
        <v/>
      </c>
      <c r="AH149" s="8" t="str">
        <f>IF(本体!AP148&lt;&gt; "", "Re-188", "")</f>
        <v/>
      </c>
      <c r="AI149" s="8" t="str">
        <f>IF(本体!AQ148&lt;&gt; "", "Ir-192", "")</f>
        <v/>
      </c>
      <c r="AJ149" s="8" t="str">
        <f>IF(本体!AR148&lt;&gt; "", "Tl-201", "")</f>
        <v/>
      </c>
      <c r="AK149" s="8" t="str">
        <f>IF(本体!AS148&lt;&gt; "", "Pb-210", "")</f>
        <v/>
      </c>
      <c r="AL149" s="8" t="str">
        <f>IF(本体!AT148&lt;&gt; "", "At-211", "")</f>
        <v/>
      </c>
      <c r="AM149" s="8" t="str">
        <f>IF(本体!AU148&lt;&gt; "", "Pb-212", "")</f>
        <v/>
      </c>
      <c r="AN149" s="8" t="str">
        <f>IF(本体!AV148&lt;&gt; "", "Ra-223", "")</f>
        <v/>
      </c>
      <c r="AO149" s="8" t="str">
        <f>IF(本体!AW148&lt;&gt; "", "Ra-224", "")</f>
        <v/>
      </c>
      <c r="AP149" s="8" t="str">
        <f>IF(本体!AX148&lt;&gt; "", "Ac-225", "")</f>
        <v/>
      </c>
      <c r="AQ149" s="8" t="str">
        <f t="shared" si="2"/>
        <v/>
      </c>
    </row>
    <row r="150" spans="1:43">
      <c r="A150" s="8">
        <f>本体!C149</f>
        <v>0</v>
      </c>
      <c r="B150" s="8" t="str">
        <f>IF(本体!J149&lt;&gt; "", "H-3", "")</f>
        <v/>
      </c>
      <c r="C150" s="8" t="str">
        <f>IF(本体!K149&lt;&gt; "", "C-11", "")</f>
        <v/>
      </c>
      <c r="D150" s="8" t="str">
        <f>IF(本体!L149&lt;&gt; "", "C-14", "")</f>
        <v/>
      </c>
      <c r="E150" s="8" t="str">
        <f>IF(本体!M149&lt;&gt; "", "N-13", "")</f>
        <v/>
      </c>
      <c r="F150" s="8" t="str">
        <f>IF(本体!N149&lt;&gt; "", "F-18", "")</f>
        <v/>
      </c>
      <c r="G150" s="8" t="str">
        <f>IF(本体!O149&lt;&gt; "", "Na-22", "")</f>
        <v/>
      </c>
      <c r="H150" s="8" t="str">
        <f>IF(本体!P149&lt;&gt; "", "P-32", "")</f>
        <v/>
      </c>
      <c r="I150" s="8" t="str">
        <f>IF(本体!Q149&lt;&gt; "", "P-33", "")</f>
        <v/>
      </c>
      <c r="J150" s="8" t="str">
        <f>IF(本体!R149&lt;&gt; "", "S-35", "")</f>
        <v/>
      </c>
      <c r="K150" s="8" t="str">
        <f>IF(本体!S149&lt;&gt; "", "Cl-36", "")</f>
        <v/>
      </c>
      <c r="L150" s="8" t="str">
        <f>IF(本体!T149&lt;&gt; "", "Ca-45", "")</f>
        <v/>
      </c>
      <c r="M150" s="8" t="str">
        <f>IF(本体!U149&lt;&gt; "", "Cr-51", "")</f>
        <v/>
      </c>
      <c r="N150" s="8" t="str">
        <f>IF(本体!V149&lt;&gt; "", "Fe-59", "")</f>
        <v/>
      </c>
      <c r="O150" s="8" t="str">
        <f>IF(本体!W149&lt;&gt; "", "Co-57", "")</f>
        <v/>
      </c>
      <c r="P150" s="8" t="str">
        <f>IF(本体!X149&lt;&gt; "", "Co-60", "")</f>
        <v/>
      </c>
      <c r="Q150" s="8" t="str">
        <f>IF(本体!Y149&lt;&gt; "", "Cu-64", "")</f>
        <v/>
      </c>
      <c r="R150" s="8" t="str">
        <f>IF(本体!Z149&lt;&gt; "", "Zn-65", "")</f>
        <v/>
      </c>
      <c r="S150" s="8" t="str">
        <f>IF(本体!AA149&lt;&gt; "", "Ga-67", "")</f>
        <v/>
      </c>
      <c r="T150" s="8" t="str">
        <f>IF(本体!AB149&lt;&gt; "", "Ga-68", "")</f>
        <v/>
      </c>
      <c r="U150" s="8" t="str">
        <f>IF(本体!AC149&lt;&gt; "", "Ge-68", "")</f>
        <v/>
      </c>
      <c r="V150" s="8" t="str">
        <f>IF(本体!AD149&lt;&gt; "", "Y-88", "")</f>
        <v/>
      </c>
      <c r="W150" s="8" t="str">
        <f>IF(本体!AE149&lt;&gt; "", "Zr-89", "")</f>
        <v/>
      </c>
      <c r="X150" s="8" t="str">
        <f>IF(本体!AF149&lt;&gt; "", "Y-90", "")</f>
        <v/>
      </c>
      <c r="Y150" s="8" t="str">
        <f>IF(本体!AG149&lt;&gt; "", "Tc-99m", "")</f>
        <v/>
      </c>
      <c r="Z150" s="8" t="str">
        <f>IF(本体!AH149&lt;&gt; "", "In-111", "")</f>
        <v/>
      </c>
      <c r="AA150" s="8" t="str">
        <f>IF(本体!AI149&lt;&gt; "", "I-123", "")</f>
        <v/>
      </c>
      <c r="AB150" s="8" t="str">
        <f>IF(本体!AJ149&lt;&gt; "", "I-124", "")</f>
        <v/>
      </c>
      <c r="AC150" s="8" t="str">
        <f>IF(本体!AK149&lt;&gt; "", "I-125", "")</f>
        <v/>
      </c>
      <c r="AD150" s="8" t="str">
        <f>IF(本体!AL149&lt;&gt; "", "I-131", "")</f>
        <v/>
      </c>
      <c r="AE150" s="8" t="str">
        <f>IF(本体!AM149&lt;&gt; "", "Ba-135m", "")</f>
        <v/>
      </c>
      <c r="AF150" s="8" t="str">
        <f>IF(本体!AN149&lt;&gt; "", "Cs-137", "")</f>
        <v/>
      </c>
      <c r="AG150" s="8" t="str">
        <f>IF(本体!AO149&lt;&gt; "", "Lu-177", "")</f>
        <v/>
      </c>
      <c r="AH150" s="8" t="str">
        <f>IF(本体!AP149&lt;&gt; "", "Re-188", "")</f>
        <v/>
      </c>
      <c r="AI150" s="8" t="str">
        <f>IF(本体!AQ149&lt;&gt; "", "Ir-192", "")</f>
        <v/>
      </c>
      <c r="AJ150" s="8" t="str">
        <f>IF(本体!AR149&lt;&gt; "", "Tl-201", "")</f>
        <v/>
      </c>
      <c r="AK150" s="8" t="str">
        <f>IF(本体!AS149&lt;&gt; "", "Pb-210", "")</f>
        <v/>
      </c>
      <c r="AL150" s="8" t="str">
        <f>IF(本体!AT149&lt;&gt; "", "At-211", "")</f>
        <v/>
      </c>
      <c r="AM150" s="8" t="str">
        <f>IF(本体!AU149&lt;&gt; "", "Pb-212", "")</f>
        <v/>
      </c>
      <c r="AN150" s="8" t="str">
        <f>IF(本体!AV149&lt;&gt; "", "Ra-223", "")</f>
        <v/>
      </c>
      <c r="AO150" s="8" t="str">
        <f>IF(本体!AW149&lt;&gt; "", "Ra-224", "")</f>
        <v/>
      </c>
      <c r="AP150" s="8" t="str">
        <f>IF(本体!AX149&lt;&gt; "", "Ac-225", "")</f>
        <v/>
      </c>
      <c r="AQ150" s="8" t="str">
        <f t="shared" si="2"/>
        <v/>
      </c>
    </row>
    <row r="151" spans="1:43">
      <c r="A151" s="8">
        <f>本体!C150</f>
        <v>0</v>
      </c>
      <c r="B151" s="8" t="str">
        <f>IF(本体!J150&lt;&gt; "", "H-3", "")</f>
        <v/>
      </c>
      <c r="C151" s="8" t="str">
        <f>IF(本体!K150&lt;&gt; "", "C-11", "")</f>
        <v/>
      </c>
      <c r="D151" s="8" t="str">
        <f>IF(本体!L150&lt;&gt; "", "C-14", "")</f>
        <v/>
      </c>
      <c r="E151" s="8" t="str">
        <f>IF(本体!M150&lt;&gt; "", "N-13", "")</f>
        <v/>
      </c>
      <c r="F151" s="8" t="str">
        <f>IF(本体!N150&lt;&gt; "", "F-18", "")</f>
        <v/>
      </c>
      <c r="G151" s="8" t="str">
        <f>IF(本体!O150&lt;&gt; "", "Na-22", "")</f>
        <v/>
      </c>
      <c r="H151" s="8" t="str">
        <f>IF(本体!P150&lt;&gt; "", "P-32", "")</f>
        <v/>
      </c>
      <c r="I151" s="8" t="str">
        <f>IF(本体!Q150&lt;&gt; "", "P-33", "")</f>
        <v/>
      </c>
      <c r="J151" s="8" t="str">
        <f>IF(本体!R150&lt;&gt; "", "S-35", "")</f>
        <v/>
      </c>
      <c r="K151" s="8" t="str">
        <f>IF(本体!S150&lt;&gt; "", "Cl-36", "")</f>
        <v/>
      </c>
      <c r="L151" s="8" t="str">
        <f>IF(本体!T150&lt;&gt; "", "Ca-45", "")</f>
        <v/>
      </c>
      <c r="M151" s="8" t="str">
        <f>IF(本体!U150&lt;&gt; "", "Cr-51", "")</f>
        <v/>
      </c>
      <c r="N151" s="8" t="str">
        <f>IF(本体!V150&lt;&gt; "", "Fe-59", "")</f>
        <v/>
      </c>
      <c r="O151" s="8" t="str">
        <f>IF(本体!W150&lt;&gt; "", "Co-57", "")</f>
        <v/>
      </c>
      <c r="P151" s="8" t="str">
        <f>IF(本体!X150&lt;&gt; "", "Co-60", "")</f>
        <v/>
      </c>
      <c r="Q151" s="8" t="str">
        <f>IF(本体!Y150&lt;&gt; "", "Cu-64", "")</f>
        <v/>
      </c>
      <c r="R151" s="8" t="str">
        <f>IF(本体!Z150&lt;&gt; "", "Zn-65", "")</f>
        <v/>
      </c>
      <c r="S151" s="8" t="str">
        <f>IF(本体!AA150&lt;&gt; "", "Ga-67", "")</f>
        <v/>
      </c>
      <c r="T151" s="8" t="str">
        <f>IF(本体!AB150&lt;&gt; "", "Ga-68", "")</f>
        <v/>
      </c>
      <c r="U151" s="8" t="str">
        <f>IF(本体!AC150&lt;&gt; "", "Ge-68", "")</f>
        <v/>
      </c>
      <c r="V151" s="8" t="str">
        <f>IF(本体!AD150&lt;&gt; "", "Y-88", "")</f>
        <v/>
      </c>
      <c r="W151" s="8" t="str">
        <f>IF(本体!AE150&lt;&gt; "", "Zr-89", "")</f>
        <v/>
      </c>
      <c r="X151" s="8" t="str">
        <f>IF(本体!AF150&lt;&gt; "", "Y-90", "")</f>
        <v/>
      </c>
      <c r="Y151" s="8" t="str">
        <f>IF(本体!AG150&lt;&gt; "", "Tc-99m", "")</f>
        <v/>
      </c>
      <c r="Z151" s="8" t="str">
        <f>IF(本体!AH150&lt;&gt; "", "In-111", "")</f>
        <v/>
      </c>
      <c r="AA151" s="8" t="str">
        <f>IF(本体!AI150&lt;&gt; "", "I-123", "")</f>
        <v/>
      </c>
      <c r="AB151" s="8" t="str">
        <f>IF(本体!AJ150&lt;&gt; "", "I-124", "")</f>
        <v/>
      </c>
      <c r="AC151" s="8" t="str">
        <f>IF(本体!AK150&lt;&gt; "", "I-125", "")</f>
        <v/>
      </c>
      <c r="AD151" s="8" t="str">
        <f>IF(本体!AL150&lt;&gt; "", "I-131", "")</f>
        <v/>
      </c>
      <c r="AE151" s="8" t="str">
        <f>IF(本体!AM150&lt;&gt; "", "Ba-135m", "")</f>
        <v/>
      </c>
      <c r="AF151" s="8" t="str">
        <f>IF(本体!AN150&lt;&gt; "", "Cs-137", "")</f>
        <v/>
      </c>
      <c r="AG151" s="8" t="str">
        <f>IF(本体!AO150&lt;&gt; "", "Lu-177", "")</f>
        <v/>
      </c>
      <c r="AH151" s="8" t="str">
        <f>IF(本体!AP150&lt;&gt; "", "Re-188", "")</f>
        <v/>
      </c>
      <c r="AI151" s="8" t="str">
        <f>IF(本体!AQ150&lt;&gt; "", "Ir-192", "")</f>
        <v/>
      </c>
      <c r="AJ151" s="8" t="str">
        <f>IF(本体!AR150&lt;&gt; "", "Tl-201", "")</f>
        <v/>
      </c>
      <c r="AK151" s="8" t="str">
        <f>IF(本体!AS150&lt;&gt; "", "Pb-210", "")</f>
        <v/>
      </c>
      <c r="AL151" s="8" t="str">
        <f>IF(本体!AT150&lt;&gt; "", "At-211", "")</f>
        <v/>
      </c>
      <c r="AM151" s="8" t="str">
        <f>IF(本体!AU150&lt;&gt; "", "Pb-212", "")</f>
        <v/>
      </c>
      <c r="AN151" s="8" t="str">
        <f>IF(本体!AV150&lt;&gt; "", "Ra-223", "")</f>
        <v/>
      </c>
      <c r="AO151" s="8" t="str">
        <f>IF(本体!AW150&lt;&gt; "", "Ra-224", "")</f>
        <v/>
      </c>
      <c r="AP151" s="8" t="str">
        <f>IF(本体!AX150&lt;&gt; "", "Ac-225", "")</f>
        <v/>
      </c>
      <c r="AQ151" s="8" t="str">
        <f t="shared" si="2"/>
        <v/>
      </c>
    </row>
    <row r="152" spans="1:43">
      <c r="A152" s="8">
        <f>本体!C151</f>
        <v>0</v>
      </c>
      <c r="B152" s="8" t="str">
        <f>IF(本体!J151&lt;&gt; "", "H-3", "")</f>
        <v/>
      </c>
      <c r="C152" s="8" t="str">
        <f>IF(本体!K151&lt;&gt; "", "C-11", "")</f>
        <v/>
      </c>
      <c r="D152" s="8" t="str">
        <f>IF(本体!L151&lt;&gt; "", "C-14", "")</f>
        <v/>
      </c>
      <c r="E152" s="8" t="str">
        <f>IF(本体!M151&lt;&gt; "", "N-13", "")</f>
        <v/>
      </c>
      <c r="F152" s="8" t="str">
        <f>IF(本体!N151&lt;&gt; "", "F-18", "")</f>
        <v/>
      </c>
      <c r="G152" s="8" t="str">
        <f>IF(本体!O151&lt;&gt; "", "Na-22", "")</f>
        <v/>
      </c>
      <c r="H152" s="8" t="str">
        <f>IF(本体!P151&lt;&gt; "", "P-32", "")</f>
        <v/>
      </c>
      <c r="I152" s="8" t="str">
        <f>IF(本体!Q151&lt;&gt; "", "P-33", "")</f>
        <v/>
      </c>
      <c r="J152" s="8" t="str">
        <f>IF(本体!R151&lt;&gt; "", "S-35", "")</f>
        <v/>
      </c>
      <c r="K152" s="8" t="str">
        <f>IF(本体!S151&lt;&gt; "", "Cl-36", "")</f>
        <v/>
      </c>
      <c r="L152" s="8" t="str">
        <f>IF(本体!T151&lt;&gt; "", "Ca-45", "")</f>
        <v/>
      </c>
      <c r="M152" s="8" t="str">
        <f>IF(本体!U151&lt;&gt; "", "Cr-51", "")</f>
        <v/>
      </c>
      <c r="N152" s="8" t="str">
        <f>IF(本体!V151&lt;&gt; "", "Fe-59", "")</f>
        <v/>
      </c>
      <c r="O152" s="8" t="str">
        <f>IF(本体!W151&lt;&gt; "", "Co-57", "")</f>
        <v/>
      </c>
      <c r="P152" s="8" t="str">
        <f>IF(本体!X151&lt;&gt; "", "Co-60", "")</f>
        <v/>
      </c>
      <c r="Q152" s="8" t="str">
        <f>IF(本体!Y151&lt;&gt; "", "Cu-64", "")</f>
        <v/>
      </c>
      <c r="R152" s="8" t="str">
        <f>IF(本体!Z151&lt;&gt; "", "Zn-65", "")</f>
        <v/>
      </c>
      <c r="S152" s="8" t="str">
        <f>IF(本体!AA151&lt;&gt; "", "Ga-67", "")</f>
        <v/>
      </c>
      <c r="T152" s="8" t="str">
        <f>IF(本体!AB151&lt;&gt; "", "Ga-68", "")</f>
        <v/>
      </c>
      <c r="U152" s="8" t="str">
        <f>IF(本体!AC151&lt;&gt; "", "Ge-68", "")</f>
        <v/>
      </c>
      <c r="V152" s="8" t="str">
        <f>IF(本体!AD151&lt;&gt; "", "Y-88", "")</f>
        <v/>
      </c>
      <c r="W152" s="8" t="str">
        <f>IF(本体!AE151&lt;&gt; "", "Zr-89", "")</f>
        <v/>
      </c>
      <c r="X152" s="8" t="str">
        <f>IF(本体!AF151&lt;&gt; "", "Y-90", "")</f>
        <v/>
      </c>
      <c r="Y152" s="8" t="str">
        <f>IF(本体!AG151&lt;&gt; "", "Tc-99m", "")</f>
        <v/>
      </c>
      <c r="Z152" s="8" t="str">
        <f>IF(本体!AH151&lt;&gt; "", "In-111", "")</f>
        <v/>
      </c>
      <c r="AA152" s="8" t="str">
        <f>IF(本体!AI151&lt;&gt; "", "I-123", "")</f>
        <v/>
      </c>
      <c r="AB152" s="8" t="str">
        <f>IF(本体!AJ151&lt;&gt; "", "I-124", "")</f>
        <v/>
      </c>
      <c r="AC152" s="8" t="str">
        <f>IF(本体!AK151&lt;&gt; "", "I-125", "")</f>
        <v/>
      </c>
      <c r="AD152" s="8" t="str">
        <f>IF(本体!AL151&lt;&gt; "", "I-131", "")</f>
        <v/>
      </c>
      <c r="AE152" s="8" t="str">
        <f>IF(本体!AM151&lt;&gt; "", "Ba-135m", "")</f>
        <v/>
      </c>
      <c r="AF152" s="8" t="str">
        <f>IF(本体!AN151&lt;&gt; "", "Cs-137", "")</f>
        <v/>
      </c>
      <c r="AG152" s="8" t="str">
        <f>IF(本体!AO151&lt;&gt; "", "Lu-177", "")</f>
        <v/>
      </c>
      <c r="AH152" s="8" t="str">
        <f>IF(本体!AP151&lt;&gt; "", "Re-188", "")</f>
        <v/>
      </c>
      <c r="AI152" s="8" t="str">
        <f>IF(本体!AQ151&lt;&gt; "", "Ir-192", "")</f>
        <v/>
      </c>
      <c r="AJ152" s="8" t="str">
        <f>IF(本体!AR151&lt;&gt; "", "Tl-201", "")</f>
        <v/>
      </c>
      <c r="AK152" s="8" t="str">
        <f>IF(本体!AS151&lt;&gt; "", "Pb-210", "")</f>
        <v/>
      </c>
      <c r="AL152" s="8" t="str">
        <f>IF(本体!AT151&lt;&gt; "", "At-211", "")</f>
        <v/>
      </c>
      <c r="AM152" s="8" t="str">
        <f>IF(本体!AU151&lt;&gt; "", "Pb-212", "")</f>
        <v/>
      </c>
      <c r="AN152" s="8" t="str">
        <f>IF(本体!AV151&lt;&gt; "", "Ra-223", "")</f>
        <v/>
      </c>
      <c r="AO152" s="8" t="str">
        <f>IF(本体!AW151&lt;&gt; "", "Ra-224", "")</f>
        <v/>
      </c>
      <c r="AP152" s="8" t="str">
        <f>IF(本体!AX151&lt;&gt; "", "Ac-225", "")</f>
        <v/>
      </c>
      <c r="AQ152" s="8" t="str">
        <f t="shared" si="2"/>
        <v/>
      </c>
    </row>
    <row r="153" spans="1:43">
      <c r="A153" s="8">
        <f>本体!C152</f>
        <v>0</v>
      </c>
      <c r="B153" s="8" t="str">
        <f>IF(本体!J152&lt;&gt; "", "H-3", "")</f>
        <v/>
      </c>
      <c r="C153" s="8" t="str">
        <f>IF(本体!K152&lt;&gt; "", "C-11", "")</f>
        <v/>
      </c>
      <c r="D153" s="8" t="str">
        <f>IF(本体!L152&lt;&gt; "", "C-14", "")</f>
        <v/>
      </c>
      <c r="E153" s="8" t="str">
        <f>IF(本体!M152&lt;&gt; "", "N-13", "")</f>
        <v/>
      </c>
      <c r="F153" s="8" t="str">
        <f>IF(本体!N152&lt;&gt; "", "F-18", "")</f>
        <v/>
      </c>
      <c r="G153" s="8" t="str">
        <f>IF(本体!O152&lt;&gt; "", "Na-22", "")</f>
        <v/>
      </c>
      <c r="H153" s="8" t="str">
        <f>IF(本体!P152&lt;&gt; "", "P-32", "")</f>
        <v/>
      </c>
      <c r="I153" s="8" t="str">
        <f>IF(本体!Q152&lt;&gt; "", "P-33", "")</f>
        <v/>
      </c>
      <c r="J153" s="8" t="str">
        <f>IF(本体!R152&lt;&gt; "", "S-35", "")</f>
        <v/>
      </c>
      <c r="K153" s="8" t="str">
        <f>IF(本体!S152&lt;&gt; "", "Cl-36", "")</f>
        <v/>
      </c>
      <c r="L153" s="8" t="str">
        <f>IF(本体!T152&lt;&gt; "", "Ca-45", "")</f>
        <v/>
      </c>
      <c r="M153" s="8" t="str">
        <f>IF(本体!U152&lt;&gt; "", "Cr-51", "")</f>
        <v/>
      </c>
      <c r="N153" s="8" t="str">
        <f>IF(本体!V152&lt;&gt; "", "Fe-59", "")</f>
        <v/>
      </c>
      <c r="O153" s="8" t="str">
        <f>IF(本体!W152&lt;&gt; "", "Co-57", "")</f>
        <v/>
      </c>
      <c r="P153" s="8" t="str">
        <f>IF(本体!X152&lt;&gt; "", "Co-60", "")</f>
        <v/>
      </c>
      <c r="Q153" s="8" t="str">
        <f>IF(本体!Y152&lt;&gt; "", "Cu-64", "")</f>
        <v/>
      </c>
      <c r="R153" s="8" t="str">
        <f>IF(本体!Z152&lt;&gt; "", "Zn-65", "")</f>
        <v/>
      </c>
      <c r="S153" s="8" t="str">
        <f>IF(本体!AA152&lt;&gt; "", "Ga-67", "")</f>
        <v/>
      </c>
      <c r="T153" s="8" t="str">
        <f>IF(本体!AB152&lt;&gt; "", "Ga-68", "")</f>
        <v/>
      </c>
      <c r="U153" s="8" t="str">
        <f>IF(本体!AC152&lt;&gt; "", "Ge-68", "")</f>
        <v/>
      </c>
      <c r="V153" s="8" t="str">
        <f>IF(本体!AD152&lt;&gt; "", "Y-88", "")</f>
        <v/>
      </c>
      <c r="W153" s="8" t="str">
        <f>IF(本体!AE152&lt;&gt; "", "Zr-89", "")</f>
        <v/>
      </c>
      <c r="X153" s="8" t="str">
        <f>IF(本体!AF152&lt;&gt; "", "Y-90", "")</f>
        <v/>
      </c>
      <c r="Y153" s="8" t="str">
        <f>IF(本体!AG152&lt;&gt; "", "Tc-99m", "")</f>
        <v/>
      </c>
      <c r="Z153" s="8" t="str">
        <f>IF(本体!AH152&lt;&gt; "", "In-111", "")</f>
        <v/>
      </c>
      <c r="AA153" s="8" t="str">
        <f>IF(本体!AI152&lt;&gt; "", "I-123", "")</f>
        <v/>
      </c>
      <c r="AB153" s="8" t="str">
        <f>IF(本体!AJ152&lt;&gt; "", "I-124", "")</f>
        <v/>
      </c>
      <c r="AC153" s="8" t="str">
        <f>IF(本体!AK152&lt;&gt; "", "I-125", "")</f>
        <v/>
      </c>
      <c r="AD153" s="8" t="str">
        <f>IF(本体!AL152&lt;&gt; "", "I-131", "")</f>
        <v/>
      </c>
      <c r="AE153" s="8" t="str">
        <f>IF(本体!AM152&lt;&gt; "", "Ba-135m", "")</f>
        <v/>
      </c>
      <c r="AF153" s="8" t="str">
        <f>IF(本体!AN152&lt;&gt; "", "Cs-137", "")</f>
        <v/>
      </c>
      <c r="AG153" s="8" t="str">
        <f>IF(本体!AO152&lt;&gt; "", "Lu-177", "")</f>
        <v/>
      </c>
      <c r="AH153" s="8" t="str">
        <f>IF(本体!AP152&lt;&gt; "", "Re-188", "")</f>
        <v/>
      </c>
      <c r="AI153" s="8" t="str">
        <f>IF(本体!AQ152&lt;&gt; "", "Ir-192", "")</f>
        <v/>
      </c>
      <c r="AJ153" s="8" t="str">
        <f>IF(本体!AR152&lt;&gt; "", "Tl-201", "")</f>
        <v/>
      </c>
      <c r="AK153" s="8" t="str">
        <f>IF(本体!AS152&lt;&gt; "", "Pb-210", "")</f>
        <v/>
      </c>
      <c r="AL153" s="8" t="str">
        <f>IF(本体!AT152&lt;&gt; "", "At-211", "")</f>
        <v/>
      </c>
      <c r="AM153" s="8" t="str">
        <f>IF(本体!AU152&lt;&gt; "", "Pb-212", "")</f>
        <v/>
      </c>
      <c r="AN153" s="8" t="str">
        <f>IF(本体!AV152&lt;&gt; "", "Ra-223", "")</f>
        <v/>
      </c>
      <c r="AO153" s="8" t="str">
        <f>IF(本体!AW152&lt;&gt; "", "Ra-224", "")</f>
        <v/>
      </c>
      <c r="AP153" s="8" t="str">
        <f>IF(本体!AX152&lt;&gt; "", "Ac-225", "")</f>
        <v/>
      </c>
      <c r="AQ153" s="8" t="str">
        <f t="shared" si="2"/>
        <v/>
      </c>
    </row>
    <row r="154" spans="1:43">
      <c r="A154" s="8">
        <f>本体!C153</f>
        <v>0</v>
      </c>
      <c r="B154" s="8" t="str">
        <f>IF(本体!J153&lt;&gt; "", "H-3", "")</f>
        <v/>
      </c>
      <c r="C154" s="8" t="str">
        <f>IF(本体!K153&lt;&gt; "", "C-11", "")</f>
        <v/>
      </c>
      <c r="D154" s="8" t="str">
        <f>IF(本体!L153&lt;&gt; "", "C-14", "")</f>
        <v/>
      </c>
      <c r="E154" s="8" t="str">
        <f>IF(本体!M153&lt;&gt; "", "N-13", "")</f>
        <v/>
      </c>
      <c r="F154" s="8" t="str">
        <f>IF(本体!N153&lt;&gt; "", "F-18", "")</f>
        <v/>
      </c>
      <c r="G154" s="8" t="str">
        <f>IF(本体!O153&lt;&gt; "", "Na-22", "")</f>
        <v/>
      </c>
      <c r="H154" s="8" t="str">
        <f>IF(本体!P153&lt;&gt; "", "P-32", "")</f>
        <v/>
      </c>
      <c r="I154" s="8" t="str">
        <f>IF(本体!Q153&lt;&gt; "", "P-33", "")</f>
        <v/>
      </c>
      <c r="J154" s="8" t="str">
        <f>IF(本体!R153&lt;&gt; "", "S-35", "")</f>
        <v/>
      </c>
      <c r="K154" s="8" t="str">
        <f>IF(本体!S153&lt;&gt; "", "Cl-36", "")</f>
        <v/>
      </c>
      <c r="L154" s="8" t="str">
        <f>IF(本体!T153&lt;&gt; "", "Ca-45", "")</f>
        <v/>
      </c>
      <c r="M154" s="8" t="str">
        <f>IF(本体!U153&lt;&gt; "", "Cr-51", "")</f>
        <v/>
      </c>
      <c r="N154" s="8" t="str">
        <f>IF(本体!V153&lt;&gt; "", "Fe-59", "")</f>
        <v/>
      </c>
      <c r="O154" s="8" t="str">
        <f>IF(本体!W153&lt;&gt; "", "Co-57", "")</f>
        <v/>
      </c>
      <c r="P154" s="8" t="str">
        <f>IF(本体!X153&lt;&gt; "", "Co-60", "")</f>
        <v/>
      </c>
      <c r="Q154" s="8" t="str">
        <f>IF(本体!Y153&lt;&gt; "", "Cu-64", "")</f>
        <v/>
      </c>
      <c r="R154" s="8" t="str">
        <f>IF(本体!Z153&lt;&gt; "", "Zn-65", "")</f>
        <v/>
      </c>
      <c r="S154" s="8" t="str">
        <f>IF(本体!AA153&lt;&gt; "", "Ga-67", "")</f>
        <v/>
      </c>
      <c r="T154" s="8" t="str">
        <f>IF(本体!AB153&lt;&gt; "", "Ga-68", "")</f>
        <v/>
      </c>
      <c r="U154" s="8" t="str">
        <f>IF(本体!AC153&lt;&gt; "", "Ge-68", "")</f>
        <v/>
      </c>
      <c r="V154" s="8" t="str">
        <f>IF(本体!AD153&lt;&gt; "", "Y-88", "")</f>
        <v/>
      </c>
      <c r="W154" s="8" t="str">
        <f>IF(本体!AE153&lt;&gt; "", "Zr-89", "")</f>
        <v/>
      </c>
      <c r="X154" s="8" t="str">
        <f>IF(本体!AF153&lt;&gt; "", "Y-90", "")</f>
        <v/>
      </c>
      <c r="Y154" s="8" t="str">
        <f>IF(本体!AG153&lt;&gt; "", "Tc-99m", "")</f>
        <v/>
      </c>
      <c r="Z154" s="8" t="str">
        <f>IF(本体!AH153&lt;&gt; "", "In-111", "")</f>
        <v/>
      </c>
      <c r="AA154" s="8" t="str">
        <f>IF(本体!AI153&lt;&gt; "", "I-123", "")</f>
        <v/>
      </c>
      <c r="AB154" s="8" t="str">
        <f>IF(本体!AJ153&lt;&gt; "", "I-124", "")</f>
        <v/>
      </c>
      <c r="AC154" s="8" t="str">
        <f>IF(本体!AK153&lt;&gt; "", "I-125", "")</f>
        <v/>
      </c>
      <c r="AD154" s="8" t="str">
        <f>IF(本体!AL153&lt;&gt; "", "I-131", "")</f>
        <v/>
      </c>
      <c r="AE154" s="8" t="str">
        <f>IF(本体!AM153&lt;&gt; "", "Ba-135m", "")</f>
        <v/>
      </c>
      <c r="AF154" s="8" t="str">
        <f>IF(本体!AN153&lt;&gt; "", "Cs-137", "")</f>
        <v/>
      </c>
      <c r="AG154" s="8" t="str">
        <f>IF(本体!AO153&lt;&gt; "", "Lu-177", "")</f>
        <v/>
      </c>
      <c r="AH154" s="8" t="str">
        <f>IF(本体!AP153&lt;&gt; "", "Re-188", "")</f>
        <v/>
      </c>
      <c r="AI154" s="8" t="str">
        <f>IF(本体!AQ153&lt;&gt; "", "Ir-192", "")</f>
        <v/>
      </c>
      <c r="AJ154" s="8" t="str">
        <f>IF(本体!AR153&lt;&gt; "", "Tl-201", "")</f>
        <v/>
      </c>
      <c r="AK154" s="8" t="str">
        <f>IF(本体!AS153&lt;&gt; "", "Pb-210", "")</f>
        <v/>
      </c>
      <c r="AL154" s="8" t="str">
        <f>IF(本体!AT153&lt;&gt; "", "At-211", "")</f>
        <v/>
      </c>
      <c r="AM154" s="8" t="str">
        <f>IF(本体!AU153&lt;&gt; "", "Pb-212", "")</f>
        <v/>
      </c>
      <c r="AN154" s="8" t="str">
        <f>IF(本体!AV153&lt;&gt; "", "Ra-223", "")</f>
        <v/>
      </c>
      <c r="AO154" s="8" t="str">
        <f>IF(本体!AW153&lt;&gt; "", "Ra-224", "")</f>
        <v/>
      </c>
      <c r="AP154" s="8" t="str">
        <f>IF(本体!AX153&lt;&gt; "", "Ac-225", "")</f>
        <v/>
      </c>
      <c r="AQ154" s="8" t="str">
        <f t="shared" si="2"/>
        <v/>
      </c>
    </row>
    <row r="155" spans="1:43">
      <c r="A155" s="8">
        <f>本体!C154</f>
        <v>0</v>
      </c>
      <c r="B155" s="8" t="str">
        <f>IF(本体!J154&lt;&gt; "", "H-3", "")</f>
        <v/>
      </c>
      <c r="C155" s="8" t="str">
        <f>IF(本体!K154&lt;&gt; "", "C-11", "")</f>
        <v/>
      </c>
      <c r="D155" s="8" t="str">
        <f>IF(本体!L154&lt;&gt; "", "C-14", "")</f>
        <v/>
      </c>
      <c r="E155" s="8" t="str">
        <f>IF(本体!M154&lt;&gt; "", "N-13", "")</f>
        <v/>
      </c>
      <c r="F155" s="8" t="str">
        <f>IF(本体!N154&lt;&gt; "", "F-18", "")</f>
        <v/>
      </c>
      <c r="G155" s="8" t="str">
        <f>IF(本体!O154&lt;&gt; "", "Na-22", "")</f>
        <v/>
      </c>
      <c r="H155" s="8" t="str">
        <f>IF(本体!P154&lt;&gt; "", "P-32", "")</f>
        <v/>
      </c>
      <c r="I155" s="8" t="str">
        <f>IF(本体!Q154&lt;&gt; "", "P-33", "")</f>
        <v/>
      </c>
      <c r="J155" s="8" t="str">
        <f>IF(本体!R154&lt;&gt; "", "S-35", "")</f>
        <v/>
      </c>
      <c r="K155" s="8" t="str">
        <f>IF(本体!S154&lt;&gt; "", "Cl-36", "")</f>
        <v/>
      </c>
      <c r="L155" s="8" t="str">
        <f>IF(本体!T154&lt;&gt; "", "Ca-45", "")</f>
        <v/>
      </c>
      <c r="M155" s="8" t="str">
        <f>IF(本体!U154&lt;&gt; "", "Cr-51", "")</f>
        <v/>
      </c>
      <c r="N155" s="8" t="str">
        <f>IF(本体!V154&lt;&gt; "", "Fe-59", "")</f>
        <v/>
      </c>
      <c r="O155" s="8" t="str">
        <f>IF(本体!W154&lt;&gt; "", "Co-57", "")</f>
        <v/>
      </c>
      <c r="P155" s="8" t="str">
        <f>IF(本体!X154&lt;&gt; "", "Co-60", "")</f>
        <v/>
      </c>
      <c r="Q155" s="8" t="str">
        <f>IF(本体!Y154&lt;&gt; "", "Cu-64", "")</f>
        <v/>
      </c>
      <c r="R155" s="8" t="str">
        <f>IF(本体!Z154&lt;&gt; "", "Zn-65", "")</f>
        <v/>
      </c>
      <c r="S155" s="8" t="str">
        <f>IF(本体!AA154&lt;&gt; "", "Ga-67", "")</f>
        <v/>
      </c>
      <c r="T155" s="8" t="str">
        <f>IF(本体!AB154&lt;&gt; "", "Ga-68", "")</f>
        <v/>
      </c>
      <c r="U155" s="8" t="str">
        <f>IF(本体!AC154&lt;&gt; "", "Ge-68", "")</f>
        <v/>
      </c>
      <c r="V155" s="8" t="str">
        <f>IF(本体!AD154&lt;&gt; "", "Y-88", "")</f>
        <v/>
      </c>
      <c r="W155" s="8" t="str">
        <f>IF(本体!AE154&lt;&gt; "", "Zr-89", "")</f>
        <v/>
      </c>
      <c r="X155" s="8" t="str">
        <f>IF(本体!AF154&lt;&gt; "", "Y-90", "")</f>
        <v/>
      </c>
      <c r="Y155" s="8" t="str">
        <f>IF(本体!AG154&lt;&gt; "", "Tc-99m", "")</f>
        <v/>
      </c>
      <c r="Z155" s="8" t="str">
        <f>IF(本体!AH154&lt;&gt; "", "In-111", "")</f>
        <v/>
      </c>
      <c r="AA155" s="8" t="str">
        <f>IF(本体!AI154&lt;&gt; "", "I-123", "")</f>
        <v/>
      </c>
      <c r="AB155" s="8" t="str">
        <f>IF(本体!AJ154&lt;&gt; "", "I-124", "")</f>
        <v/>
      </c>
      <c r="AC155" s="8" t="str">
        <f>IF(本体!AK154&lt;&gt; "", "I-125", "")</f>
        <v/>
      </c>
      <c r="AD155" s="8" t="str">
        <f>IF(本体!AL154&lt;&gt; "", "I-131", "")</f>
        <v/>
      </c>
      <c r="AE155" s="8" t="str">
        <f>IF(本体!AM154&lt;&gt; "", "Ba-135m", "")</f>
        <v/>
      </c>
      <c r="AF155" s="8" t="str">
        <f>IF(本体!AN154&lt;&gt; "", "Cs-137", "")</f>
        <v/>
      </c>
      <c r="AG155" s="8" t="str">
        <f>IF(本体!AO154&lt;&gt; "", "Lu-177", "")</f>
        <v/>
      </c>
      <c r="AH155" s="8" t="str">
        <f>IF(本体!AP154&lt;&gt; "", "Re-188", "")</f>
        <v/>
      </c>
      <c r="AI155" s="8" t="str">
        <f>IF(本体!AQ154&lt;&gt; "", "Ir-192", "")</f>
        <v/>
      </c>
      <c r="AJ155" s="8" t="str">
        <f>IF(本体!AR154&lt;&gt; "", "Tl-201", "")</f>
        <v/>
      </c>
      <c r="AK155" s="8" t="str">
        <f>IF(本体!AS154&lt;&gt; "", "Pb-210", "")</f>
        <v/>
      </c>
      <c r="AL155" s="8" t="str">
        <f>IF(本体!AT154&lt;&gt; "", "At-211", "")</f>
        <v/>
      </c>
      <c r="AM155" s="8" t="str">
        <f>IF(本体!AU154&lt;&gt; "", "Pb-212", "")</f>
        <v/>
      </c>
      <c r="AN155" s="8" t="str">
        <f>IF(本体!AV154&lt;&gt; "", "Ra-223", "")</f>
        <v/>
      </c>
      <c r="AO155" s="8" t="str">
        <f>IF(本体!AW154&lt;&gt; "", "Ra-224", "")</f>
        <v/>
      </c>
      <c r="AP155" s="8" t="str">
        <f>IF(本体!AX154&lt;&gt; "", "Ac-225", "")</f>
        <v/>
      </c>
      <c r="AQ155" s="8" t="str">
        <f t="shared" si="2"/>
        <v/>
      </c>
    </row>
    <row r="156" spans="1:43">
      <c r="A156" s="8">
        <f>本体!C155</f>
        <v>0</v>
      </c>
      <c r="B156" s="8" t="str">
        <f>IF(本体!J155&lt;&gt; "", "H-3", "")</f>
        <v/>
      </c>
      <c r="C156" s="8" t="str">
        <f>IF(本体!K155&lt;&gt; "", "C-11", "")</f>
        <v/>
      </c>
      <c r="D156" s="8" t="str">
        <f>IF(本体!L155&lt;&gt; "", "C-14", "")</f>
        <v/>
      </c>
      <c r="E156" s="8" t="str">
        <f>IF(本体!M155&lt;&gt; "", "N-13", "")</f>
        <v/>
      </c>
      <c r="F156" s="8" t="str">
        <f>IF(本体!N155&lt;&gt; "", "F-18", "")</f>
        <v/>
      </c>
      <c r="G156" s="8" t="str">
        <f>IF(本体!O155&lt;&gt; "", "Na-22", "")</f>
        <v/>
      </c>
      <c r="H156" s="8" t="str">
        <f>IF(本体!P155&lt;&gt; "", "P-32", "")</f>
        <v/>
      </c>
      <c r="I156" s="8" t="str">
        <f>IF(本体!Q155&lt;&gt; "", "P-33", "")</f>
        <v/>
      </c>
      <c r="J156" s="8" t="str">
        <f>IF(本体!R155&lt;&gt; "", "S-35", "")</f>
        <v/>
      </c>
      <c r="K156" s="8" t="str">
        <f>IF(本体!S155&lt;&gt; "", "Cl-36", "")</f>
        <v/>
      </c>
      <c r="L156" s="8" t="str">
        <f>IF(本体!T155&lt;&gt; "", "Ca-45", "")</f>
        <v/>
      </c>
      <c r="M156" s="8" t="str">
        <f>IF(本体!U155&lt;&gt; "", "Cr-51", "")</f>
        <v/>
      </c>
      <c r="N156" s="8" t="str">
        <f>IF(本体!V155&lt;&gt; "", "Fe-59", "")</f>
        <v/>
      </c>
      <c r="O156" s="8" t="str">
        <f>IF(本体!W155&lt;&gt; "", "Co-57", "")</f>
        <v/>
      </c>
      <c r="P156" s="8" t="str">
        <f>IF(本体!X155&lt;&gt; "", "Co-60", "")</f>
        <v/>
      </c>
      <c r="Q156" s="8" t="str">
        <f>IF(本体!Y155&lt;&gt; "", "Cu-64", "")</f>
        <v/>
      </c>
      <c r="R156" s="8" t="str">
        <f>IF(本体!Z155&lt;&gt; "", "Zn-65", "")</f>
        <v/>
      </c>
      <c r="S156" s="8" t="str">
        <f>IF(本体!AA155&lt;&gt; "", "Ga-67", "")</f>
        <v/>
      </c>
      <c r="T156" s="8" t="str">
        <f>IF(本体!AB155&lt;&gt; "", "Ga-68", "")</f>
        <v/>
      </c>
      <c r="U156" s="8" t="str">
        <f>IF(本体!AC155&lt;&gt; "", "Ge-68", "")</f>
        <v/>
      </c>
      <c r="V156" s="8" t="str">
        <f>IF(本体!AD155&lt;&gt; "", "Y-88", "")</f>
        <v/>
      </c>
      <c r="W156" s="8" t="str">
        <f>IF(本体!AE155&lt;&gt; "", "Zr-89", "")</f>
        <v/>
      </c>
      <c r="X156" s="8" t="str">
        <f>IF(本体!AF155&lt;&gt; "", "Y-90", "")</f>
        <v/>
      </c>
      <c r="Y156" s="8" t="str">
        <f>IF(本体!AG155&lt;&gt; "", "Tc-99m", "")</f>
        <v/>
      </c>
      <c r="Z156" s="8" t="str">
        <f>IF(本体!AH155&lt;&gt; "", "In-111", "")</f>
        <v/>
      </c>
      <c r="AA156" s="8" t="str">
        <f>IF(本体!AI155&lt;&gt; "", "I-123", "")</f>
        <v/>
      </c>
      <c r="AB156" s="8" t="str">
        <f>IF(本体!AJ155&lt;&gt; "", "I-124", "")</f>
        <v/>
      </c>
      <c r="AC156" s="8" t="str">
        <f>IF(本体!AK155&lt;&gt; "", "I-125", "")</f>
        <v/>
      </c>
      <c r="AD156" s="8" t="str">
        <f>IF(本体!AL155&lt;&gt; "", "I-131", "")</f>
        <v/>
      </c>
      <c r="AE156" s="8" t="str">
        <f>IF(本体!AM155&lt;&gt; "", "Ba-135m", "")</f>
        <v/>
      </c>
      <c r="AF156" s="8" t="str">
        <f>IF(本体!AN155&lt;&gt; "", "Cs-137", "")</f>
        <v/>
      </c>
      <c r="AG156" s="8" t="str">
        <f>IF(本体!AO155&lt;&gt; "", "Lu-177", "")</f>
        <v/>
      </c>
      <c r="AH156" s="8" t="str">
        <f>IF(本体!AP155&lt;&gt; "", "Re-188", "")</f>
        <v/>
      </c>
      <c r="AI156" s="8" t="str">
        <f>IF(本体!AQ155&lt;&gt; "", "Ir-192", "")</f>
        <v/>
      </c>
      <c r="AJ156" s="8" t="str">
        <f>IF(本体!AR155&lt;&gt; "", "Tl-201", "")</f>
        <v/>
      </c>
      <c r="AK156" s="8" t="str">
        <f>IF(本体!AS155&lt;&gt; "", "Pb-210", "")</f>
        <v/>
      </c>
      <c r="AL156" s="8" t="str">
        <f>IF(本体!AT155&lt;&gt; "", "At-211", "")</f>
        <v/>
      </c>
      <c r="AM156" s="8" t="str">
        <f>IF(本体!AU155&lt;&gt; "", "Pb-212", "")</f>
        <v/>
      </c>
      <c r="AN156" s="8" t="str">
        <f>IF(本体!AV155&lt;&gt; "", "Ra-223", "")</f>
        <v/>
      </c>
      <c r="AO156" s="8" t="str">
        <f>IF(本体!AW155&lt;&gt; "", "Ra-224", "")</f>
        <v/>
      </c>
      <c r="AP156" s="8" t="str">
        <f>IF(本体!AX155&lt;&gt; "", "Ac-225", "")</f>
        <v/>
      </c>
      <c r="AQ156" s="8" t="str">
        <f t="shared" si="2"/>
        <v/>
      </c>
    </row>
    <row r="157" spans="1:43">
      <c r="A157" s="8">
        <f>本体!C156</f>
        <v>0</v>
      </c>
      <c r="B157" s="8" t="str">
        <f>IF(本体!J156&lt;&gt; "", "H-3", "")</f>
        <v/>
      </c>
      <c r="C157" s="8" t="str">
        <f>IF(本体!K156&lt;&gt; "", "C-11", "")</f>
        <v/>
      </c>
      <c r="D157" s="8" t="str">
        <f>IF(本体!L156&lt;&gt; "", "C-14", "")</f>
        <v/>
      </c>
      <c r="E157" s="8" t="str">
        <f>IF(本体!M156&lt;&gt; "", "N-13", "")</f>
        <v/>
      </c>
      <c r="F157" s="8" t="str">
        <f>IF(本体!N156&lt;&gt; "", "F-18", "")</f>
        <v/>
      </c>
      <c r="G157" s="8" t="str">
        <f>IF(本体!O156&lt;&gt; "", "Na-22", "")</f>
        <v/>
      </c>
      <c r="H157" s="8" t="str">
        <f>IF(本体!P156&lt;&gt; "", "P-32", "")</f>
        <v/>
      </c>
      <c r="I157" s="8" t="str">
        <f>IF(本体!Q156&lt;&gt; "", "P-33", "")</f>
        <v/>
      </c>
      <c r="J157" s="8" t="str">
        <f>IF(本体!R156&lt;&gt; "", "S-35", "")</f>
        <v/>
      </c>
      <c r="K157" s="8" t="str">
        <f>IF(本体!S156&lt;&gt; "", "Cl-36", "")</f>
        <v/>
      </c>
      <c r="L157" s="8" t="str">
        <f>IF(本体!T156&lt;&gt; "", "Ca-45", "")</f>
        <v/>
      </c>
      <c r="M157" s="8" t="str">
        <f>IF(本体!U156&lt;&gt; "", "Cr-51", "")</f>
        <v/>
      </c>
      <c r="N157" s="8" t="str">
        <f>IF(本体!V156&lt;&gt; "", "Fe-59", "")</f>
        <v/>
      </c>
      <c r="O157" s="8" t="str">
        <f>IF(本体!W156&lt;&gt; "", "Co-57", "")</f>
        <v/>
      </c>
      <c r="P157" s="8" t="str">
        <f>IF(本体!X156&lt;&gt; "", "Co-60", "")</f>
        <v/>
      </c>
      <c r="Q157" s="8" t="str">
        <f>IF(本体!Y156&lt;&gt; "", "Cu-64", "")</f>
        <v/>
      </c>
      <c r="R157" s="8" t="str">
        <f>IF(本体!Z156&lt;&gt; "", "Zn-65", "")</f>
        <v/>
      </c>
      <c r="S157" s="8" t="str">
        <f>IF(本体!AA156&lt;&gt; "", "Ga-67", "")</f>
        <v/>
      </c>
      <c r="T157" s="8" t="str">
        <f>IF(本体!AB156&lt;&gt; "", "Ga-68", "")</f>
        <v/>
      </c>
      <c r="U157" s="8" t="str">
        <f>IF(本体!AC156&lt;&gt; "", "Ge-68", "")</f>
        <v/>
      </c>
      <c r="V157" s="8" t="str">
        <f>IF(本体!AD156&lt;&gt; "", "Y-88", "")</f>
        <v/>
      </c>
      <c r="W157" s="8" t="str">
        <f>IF(本体!AE156&lt;&gt; "", "Zr-89", "")</f>
        <v/>
      </c>
      <c r="X157" s="8" t="str">
        <f>IF(本体!AF156&lt;&gt; "", "Y-90", "")</f>
        <v/>
      </c>
      <c r="Y157" s="8" t="str">
        <f>IF(本体!AG156&lt;&gt; "", "Tc-99m", "")</f>
        <v/>
      </c>
      <c r="Z157" s="8" t="str">
        <f>IF(本体!AH156&lt;&gt; "", "In-111", "")</f>
        <v/>
      </c>
      <c r="AA157" s="8" t="str">
        <f>IF(本体!AI156&lt;&gt; "", "I-123", "")</f>
        <v/>
      </c>
      <c r="AB157" s="8" t="str">
        <f>IF(本体!AJ156&lt;&gt; "", "I-124", "")</f>
        <v/>
      </c>
      <c r="AC157" s="8" t="str">
        <f>IF(本体!AK156&lt;&gt; "", "I-125", "")</f>
        <v/>
      </c>
      <c r="AD157" s="8" t="str">
        <f>IF(本体!AL156&lt;&gt; "", "I-131", "")</f>
        <v/>
      </c>
      <c r="AE157" s="8" t="str">
        <f>IF(本体!AM156&lt;&gt; "", "Ba-135m", "")</f>
        <v/>
      </c>
      <c r="AF157" s="8" t="str">
        <f>IF(本体!AN156&lt;&gt; "", "Cs-137", "")</f>
        <v/>
      </c>
      <c r="AG157" s="8" t="str">
        <f>IF(本体!AO156&lt;&gt; "", "Lu-177", "")</f>
        <v/>
      </c>
      <c r="AH157" s="8" t="str">
        <f>IF(本体!AP156&lt;&gt; "", "Re-188", "")</f>
        <v/>
      </c>
      <c r="AI157" s="8" t="str">
        <f>IF(本体!AQ156&lt;&gt; "", "Ir-192", "")</f>
        <v/>
      </c>
      <c r="AJ157" s="8" t="str">
        <f>IF(本体!AR156&lt;&gt; "", "Tl-201", "")</f>
        <v/>
      </c>
      <c r="AK157" s="8" t="str">
        <f>IF(本体!AS156&lt;&gt; "", "Pb-210", "")</f>
        <v/>
      </c>
      <c r="AL157" s="8" t="str">
        <f>IF(本体!AT156&lt;&gt; "", "At-211", "")</f>
        <v/>
      </c>
      <c r="AM157" s="8" t="str">
        <f>IF(本体!AU156&lt;&gt; "", "Pb-212", "")</f>
        <v/>
      </c>
      <c r="AN157" s="8" t="str">
        <f>IF(本体!AV156&lt;&gt; "", "Ra-223", "")</f>
        <v/>
      </c>
      <c r="AO157" s="8" t="str">
        <f>IF(本体!AW156&lt;&gt; "", "Ra-224", "")</f>
        <v/>
      </c>
      <c r="AP157" s="8" t="str">
        <f>IF(本体!AX156&lt;&gt; "", "Ac-225", "")</f>
        <v/>
      </c>
      <c r="AQ157" s="8" t="str">
        <f t="shared" si="2"/>
        <v/>
      </c>
    </row>
    <row r="158" spans="1:43">
      <c r="A158" s="8">
        <f>本体!C157</f>
        <v>0</v>
      </c>
      <c r="B158" s="8" t="str">
        <f>IF(本体!J157&lt;&gt; "", "H-3", "")</f>
        <v/>
      </c>
      <c r="C158" s="8" t="str">
        <f>IF(本体!K157&lt;&gt; "", "C-11", "")</f>
        <v/>
      </c>
      <c r="D158" s="8" t="str">
        <f>IF(本体!L157&lt;&gt; "", "C-14", "")</f>
        <v/>
      </c>
      <c r="E158" s="8" t="str">
        <f>IF(本体!M157&lt;&gt; "", "N-13", "")</f>
        <v/>
      </c>
      <c r="F158" s="8" t="str">
        <f>IF(本体!N157&lt;&gt; "", "F-18", "")</f>
        <v/>
      </c>
      <c r="G158" s="8" t="str">
        <f>IF(本体!O157&lt;&gt; "", "Na-22", "")</f>
        <v/>
      </c>
      <c r="H158" s="8" t="str">
        <f>IF(本体!P157&lt;&gt; "", "P-32", "")</f>
        <v/>
      </c>
      <c r="I158" s="8" t="str">
        <f>IF(本体!Q157&lt;&gt; "", "P-33", "")</f>
        <v/>
      </c>
      <c r="J158" s="8" t="str">
        <f>IF(本体!R157&lt;&gt; "", "S-35", "")</f>
        <v/>
      </c>
      <c r="K158" s="8" t="str">
        <f>IF(本体!S157&lt;&gt; "", "Cl-36", "")</f>
        <v/>
      </c>
      <c r="L158" s="8" t="str">
        <f>IF(本体!T157&lt;&gt; "", "Ca-45", "")</f>
        <v/>
      </c>
      <c r="M158" s="8" t="str">
        <f>IF(本体!U157&lt;&gt; "", "Cr-51", "")</f>
        <v/>
      </c>
      <c r="N158" s="8" t="str">
        <f>IF(本体!V157&lt;&gt; "", "Fe-59", "")</f>
        <v/>
      </c>
      <c r="O158" s="8" t="str">
        <f>IF(本体!W157&lt;&gt; "", "Co-57", "")</f>
        <v/>
      </c>
      <c r="P158" s="8" t="str">
        <f>IF(本体!X157&lt;&gt; "", "Co-60", "")</f>
        <v/>
      </c>
      <c r="Q158" s="8" t="str">
        <f>IF(本体!Y157&lt;&gt; "", "Cu-64", "")</f>
        <v/>
      </c>
      <c r="R158" s="8" t="str">
        <f>IF(本体!Z157&lt;&gt; "", "Zn-65", "")</f>
        <v/>
      </c>
      <c r="S158" s="8" t="str">
        <f>IF(本体!AA157&lt;&gt; "", "Ga-67", "")</f>
        <v/>
      </c>
      <c r="T158" s="8" t="str">
        <f>IF(本体!AB157&lt;&gt; "", "Ga-68", "")</f>
        <v/>
      </c>
      <c r="U158" s="8" t="str">
        <f>IF(本体!AC157&lt;&gt; "", "Ge-68", "")</f>
        <v/>
      </c>
      <c r="V158" s="8" t="str">
        <f>IF(本体!AD157&lt;&gt; "", "Y-88", "")</f>
        <v/>
      </c>
      <c r="W158" s="8" t="str">
        <f>IF(本体!AE157&lt;&gt; "", "Zr-89", "")</f>
        <v/>
      </c>
      <c r="X158" s="8" t="str">
        <f>IF(本体!AF157&lt;&gt; "", "Y-90", "")</f>
        <v/>
      </c>
      <c r="Y158" s="8" t="str">
        <f>IF(本体!AG157&lt;&gt; "", "Tc-99m", "")</f>
        <v/>
      </c>
      <c r="Z158" s="8" t="str">
        <f>IF(本体!AH157&lt;&gt; "", "In-111", "")</f>
        <v/>
      </c>
      <c r="AA158" s="8" t="str">
        <f>IF(本体!AI157&lt;&gt; "", "I-123", "")</f>
        <v/>
      </c>
      <c r="AB158" s="8" t="str">
        <f>IF(本体!AJ157&lt;&gt; "", "I-124", "")</f>
        <v/>
      </c>
      <c r="AC158" s="8" t="str">
        <f>IF(本体!AK157&lt;&gt; "", "I-125", "")</f>
        <v/>
      </c>
      <c r="AD158" s="8" t="str">
        <f>IF(本体!AL157&lt;&gt; "", "I-131", "")</f>
        <v/>
      </c>
      <c r="AE158" s="8" t="str">
        <f>IF(本体!AM157&lt;&gt; "", "Ba-135m", "")</f>
        <v/>
      </c>
      <c r="AF158" s="8" t="str">
        <f>IF(本体!AN157&lt;&gt; "", "Cs-137", "")</f>
        <v/>
      </c>
      <c r="AG158" s="8" t="str">
        <f>IF(本体!AO157&lt;&gt; "", "Lu-177", "")</f>
        <v/>
      </c>
      <c r="AH158" s="8" t="str">
        <f>IF(本体!AP157&lt;&gt; "", "Re-188", "")</f>
        <v/>
      </c>
      <c r="AI158" s="8" t="str">
        <f>IF(本体!AQ157&lt;&gt; "", "Ir-192", "")</f>
        <v/>
      </c>
      <c r="AJ158" s="8" t="str">
        <f>IF(本体!AR157&lt;&gt; "", "Tl-201", "")</f>
        <v/>
      </c>
      <c r="AK158" s="8" t="str">
        <f>IF(本体!AS157&lt;&gt; "", "Pb-210", "")</f>
        <v/>
      </c>
      <c r="AL158" s="8" t="str">
        <f>IF(本体!AT157&lt;&gt; "", "At-211", "")</f>
        <v/>
      </c>
      <c r="AM158" s="8" t="str">
        <f>IF(本体!AU157&lt;&gt; "", "Pb-212", "")</f>
        <v/>
      </c>
      <c r="AN158" s="8" t="str">
        <f>IF(本体!AV157&lt;&gt; "", "Ra-223", "")</f>
        <v/>
      </c>
      <c r="AO158" s="8" t="str">
        <f>IF(本体!AW157&lt;&gt; "", "Ra-224", "")</f>
        <v/>
      </c>
      <c r="AP158" s="8" t="str">
        <f>IF(本体!AX157&lt;&gt; "", "Ac-225", "")</f>
        <v/>
      </c>
      <c r="AQ158" s="8" t="str">
        <f t="shared" si="2"/>
        <v/>
      </c>
    </row>
    <row r="159" spans="1:43">
      <c r="A159" s="8">
        <f>本体!C158</f>
        <v>0</v>
      </c>
      <c r="B159" s="8" t="str">
        <f>IF(本体!J158&lt;&gt; "", "H-3", "")</f>
        <v/>
      </c>
      <c r="C159" s="8" t="str">
        <f>IF(本体!K158&lt;&gt; "", "C-11", "")</f>
        <v/>
      </c>
      <c r="D159" s="8" t="str">
        <f>IF(本体!L158&lt;&gt; "", "C-14", "")</f>
        <v/>
      </c>
      <c r="E159" s="8" t="str">
        <f>IF(本体!M158&lt;&gt; "", "N-13", "")</f>
        <v/>
      </c>
      <c r="F159" s="8" t="str">
        <f>IF(本体!N158&lt;&gt; "", "F-18", "")</f>
        <v/>
      </c>
      <c r="G159" s="8" t="str">
        <f>IF(本体!O158&lt;&gt; "", "Na-22", "")</f>
        <v/>
      </c>
      <c r="H159" s="8" t="str">
        <f>IF(本体!P158&lt;&gt; "", "P-32", "")</f>
        <v/>
      </c>
      <c r="I159" s="8" t="str">
        <f>IF(本体!Q158&lt;&gt; "", "P-33", "")</f>
        <v/>
      </c>
      <c r="J159" s="8" t="str">
        <f>IF(本体!R158&lt;&gt; "", "S-35", "")</f>
        <v/>
      </c>
      <c r="K159" s="8" t="str">
        <f>IF(本体!S158&lt;&gt; "", "Cl-36", "")</f>
        <v/>
      </c>
      <c r="L159" s="8" t="str">
        <f>IF(本体!T158&lt;&gt; "", "Ca-45", "")</f>
        <v/>
      </c>
      <c r="M159" s="8" t="str">
        <f>IF(本体!U158&lt;&gt; "", "Cr-51", "")</f>
        <v/>
      </c>
      <c r="N159" s="8" t="str">
        <f>IF(本体!V158&lt;&gt; "", "Fe-59", "")</f>
        <v/>
      </c>
      <c r="O159" s="8" t="str">
        <f>IF(本体!W158&lt;&gt; "", "Co-57", "")</f>
        <v/>
      </c>
      <c r="P159" s="8" t="str">
        <f>IF(本体!X158&lt;&gt; "", "Co-60", "")</f>
        <v/>
      </c>
      <c r="Q159" s="8" t="str">
        <f>IF(本体!Y158&lt;&gt; "", "Cu-64", "")</f>
        <v/>
      </c>
      <c r="R159" s="8" t="str">
        <f>IF(本体!Z158&lt;&gt; "", "Zn-65", "")</f>
        <v/>
      </c>
      <c r="S159" s="8" t="str">
        <f>IF(本体!AA158&lt;&gt; "", "Ga-67", "")</f>
        <v/>
      </c>
      <c r="T159" s="8" t="str">
        <f>IF(本体!AB158&lt;&gt; "", "Ga-68", "")</f>
        <v/>
      </c>
      <c r="U159" s="8" t="str">
        <f>IF(本体!AC158&lt;&gt; "", "Ge-68", "")</f>
        <v/>
      </c>
      <c r="V159" s="8" t="str">
        <f>IF(本体!AD158&lt;&gt; "", "Y-88", "")</f>
        <v/>
      </c>
      <c r="W159" s="8" t="str">
        <f>IF(本体!AE158&lt;&gt; "", "Zr-89", "")</f>
        <v/>
      </c>
      <c r="X159" s="8" t="str">
        <f>IF(本体!AF158&lt;&gt; "", "Y-90", "")</f>
        <v/>
      </c>
      <c r="Y159" s="8" t="str">
        <f>IF(本体!AG158&lt;&gt; "", "Tc-99m", "")</f>
        <v/>
      </c>
      <c r="Z159" s="8" t="str">
        <f>IF(本体!AH158&lt;&gt; "", "In-111", "")</f>
        <v/>
      </c>
      <c r="AA159" s="8" t="str">
        <f>IF(本体!AI158&lt;&gt; "", "I-123", "")</f>
        <v/>
      </c>
      <c r="AB159" s="8" t="str">
        <f>IF(本体!AJ158&lt;&gt; "", "I-124", "")</f>
        <v/>
      </c>
      <c r="AC159" s="8" t="str">
        <f>IF(本体!AK158&lt;&gt; "", "I-125", "")</f>
        <v/>
      </c>
      <c r="AD159" s="8" t="str">
        <f>IF(本体!AL158&lt;&gt; "", "I-131", "")</f>
        <v/>
      </c>
      <c r="AE159" s="8" t="str">
        <f>IF(本体!AM158&lt;&gt; "", "Ba-135m", "")</f>
        <v/>
      </c>
      <c r="AF159" s="8" t="str">
        <f>IF(本体!AN158&lt;&gt; "", "Cs-137", "")</f>
        <v/>
      </c>
      <c r="AG159" s="8" t="str">
        <f>IF(本体!AO158&lt;&gt; "", "Lu-177", "")</f>
        <v/>
      </c>
      <c r="AH159" s="8" t="str">
        <f>IF(本体!AP158&lt;&gt; "", "Re-188", "")</f>
        <v/>
      </c>
      <c r="AI159" s="8" t="str">
        <f>IF(本体!AQ158&lt;&gt; "", "Ir-192", "")</f>
        <v/>
      </c>
      <c r="AJ159" s="8" t="str">
        <f>IF(本体!AR158&lt;&gt; "", "Tl-201", "")</f>
        <v/>
      </c>
      <c r="AK159" s="8" t="str">
        <f>IF(本体!AS158&lt;&gt; "", "Pb-210", "")</f>
        <v/>
      </c>
      <c r="AL159" s="8" t="str">
        <f>IF(本体!AT158&lt;&gt; "", "At-211", "")</f>
        <v/>
      </c>
      <c r="AM159" s="8" t="str">
        <f>IF(本体!AU158&lt;&gt; "", "Pb-212", "")</f>
        <v/>
      </c>
      <c r="AN159" s="8" t="str">
        <f>IF(本体!AV158&lt;&gt; "", "Ra-223", "")</f>
        <v/>
      </c>
      <c r="AO159" s="8" t="str">
        <f>IF(本体!AW158&lt;&gt; "", "Ra-224", "")</f>
        <v/>
      </c>
      <c r="AP159" s="8" t="str">
        <f>IF(本体!AX158&lt;&gt; "", "Ac-225", "")</f>
        <v/>
      </c>
      <c r="AQ159" s="8" t="str">
        <f t="shared" si="2"/>
        <v/>
      </c>
    </row>
    <row r="160" spans="1:43">
      <c r="A160" s="8">
        <f>本体!C159</f>
        <v>0</v>
      </c>
      <c r="B160" s="8" t="str">
        <f>IF(本体!J159&lt;&gt; "", "H-3", "")</f>
        <v/>
      </c>
      <c r="C160" s="8" t="str">
        <f>IF(本体!K159&lt;&gt; "", "C-11", "")</f>
        <v/>
      </c>
      <c r="D160" s="8" t="str">
        <f>IF(本体!L159&lt;&gt; "", "C-14", "")</f>
        <v/>
      </c>
      <c r="E160" s="8" t="str">
        <f>IF(本体!M159&lt;&gt; "", "N-13", "")</f>
        <v/>
      </c>
      <c r="F160" s="8" t="str">
        <f>IF(本体!N159&lt;&gt; "", "F-18", "")</f>
        <v/>
      </c>
      <c r="G160" s="8" t="str">
        <f>IF(本体!O159&lt;&gt; "", "Na-22", "")</f>
        <v/>
      </c>
      <c r="H160" s="8" t="str">
        <f>IF(本体!P159&lt;&gt; "", "P-32", "")</f>
        <v/>
      </c>
      <c r="I160" s="8" t="str">
        <f>IF(本体!Q159&lt;&gt; "", "P-33", "")</f>
        <v/>
      </c>
      <c r="J160" s="8" t="str">
        <f>IF(本体!R159&lt;&gt; "", "S-35", "")</f>
        <v/>
      </c>
      <c r="K160" s="8" t="str">
        <f>IF(本体!S159&lt;&gt; "", "Cl-36", "")</f>
        <v/>
      </c>
      <c r="L160" s="8" t="str">
        <f>IF(本体!T159&lt;&gt; "", "Ca-45", "")</f>
        <v/>
      </c>
      <c r="M160" s="8" t="str">
        <f>IF(本体!U159&lt;&gt; "", "Cr-51", "")</f>
        <v/>
      </c>
      <c r="N160" s="8" t="str">
        <f>IF(本体!V159&lt;&gt; "", "Fe-59", "")</f>
        <v/>
      </c>
      <c r="O160" s="8" t="str">
        <f>IF(本体!W159&lt;&gt; "", "Co-57", "")</f>
        <v/>
      </c>
      <c r="P160" s="8" t="str">
        <f>IF(本体!X159&lt;&gt; "", "Co-60", "")</f>
        <v/>
      </c>
      <c r="Q160" s="8" t="str">
        <f>IF(本体!Y159&lt;&gt; "", "Cu-64", "")</f>
        <v/>
      </c>
      <c r="R160" s="8" t="str">
        <f>IF(本体!Z159&lt;&gt; "", "Zn-65", "")</f>
        <v/>
      </c>
      <c r="S160" s="8" t="str">
        <f>IF(本体!AA159&lt;&gt; "", "Ga-67", "")</f>
        <v/>
      </c>
      <c r="T160" s="8" t="str">
        <f>IF(本体!AB159&lt;&gt; "", "Ga-68", "")</f>
        <v/>
      </c>
      <c r="U160" s="8" t="str">
        <f>IF(本体!AC159&lt;&gt; "", "Ge-68", "")</f>
        <v/>
      </c>
      <c r="V160" s="8" t="str">
        <f>IF(本体!AD159&lt;&gt; "", "Y-88", "")</f>
        <v/>
      </c>
      <c r="W160" s="8" t="str">
        <f>IF(本体!AE159&lt;&gt; "", "Zr-89", "")</f>
        <v/>
      </c>
      <c r="X160" s="8" t="str">
        <f>IF(本体!AF159&lt;&gt; "", "Y-90", "")</f>
        <v/>
      </c>
      <c r="Y160" s="8" t="str">
        <f>IF(本体!AG159&lt;&gt; "", "Tc-99m", "")</f>
        <v/>
      </c>
      <c r="Z160" s="8" t="str">
        <f>IF(本体!AH159&lt;&gt; "", "In-111", "")</f>
        <v/>
      </c>
      <c r="AA160" s="8" t="str">
        <f>IF(本体!AI159&lt;&gt; "", "I-123", "")</f>
        <v/>
      </c>
      <c r="AB160" s="8" t="str">
        <f>IF(本体!AJ159&lt;&gt; "", "I-124", "")</f>
        <v/>
      </c>
      <c r="AC160" s="8" t="str">
        <f>IF(本体!AK159&lt;&gt; "", "I-125", "")</f>
        <v/>
      </c>
      <c r="AD160" s="8" t="str">
        <f>IF(本体!AL159&lt;&gt; "", "I-131", "")</f>
        <v/>
      </c>
      <c r="AE160" s="8" t="str">
        <f>IF(本体!AM159&lt;&gt; "", "Ba-135m", "")</f>
        <v/>
      </c>
      <c r="AF160" s="8" t="str">
        <f>IF(本体!AN159&lt;&gt; "", "Cs-137", "")</f>
        <v/>
      </c>
      <c r="AG160" s="8" t="str">
        <f>IF(本体!AO159&lt;&gt; "", "Lu-177", "")</f>
        <v/>
      </c>
      <c r="AH160" s="8" t="str">
        <f>IF(本体!AP159&lt;&gt; "", "Re-188", "")</f>
        <v/>
      </c>
      <c r="AI160" s="8" t="str">
        <f>IF(本体!AQ159&lt;&gt; "", "Ir-192", "")</f>
        <v/>
      </c>
      <c r="AJ160" s="8" t="str">
        <f>IF(本体!AR159&lt;&gt; "", "Tl-201", "")</f>
        <v/>
      </c>
      <c r="AK160" s="8" t="str">
        <f>IF(本体!AS159&lt;&gt; "", "Pb-210", "")</f>
        <v/>
      </c>
      <c r="AL160" s="8" t="str">
        <f>IF(本体!AT159&lt;&gt; "", "At-211", "")</f>
        <v/>
      </c>
      <c r="AM160" s="8" t="str">
        <f>IF(本体!AU159&lt;&gt; "", "Pb-212", "")</f>
        <v/>
      </c>
      <c r="AN160" s="8" t="str">
        <f>IF(本体!AV159&lt;&gt; "", "Ra-223", "")</f>
        <v/>
      </c>
      <c r="AO160" s="8" t="str">
        <f>IF(本体!AW159&lt;&gt; "", "Ra-224", "")</f>
        <v/>
      </c>
      <c r="AP160" s="8" t="str">
        <f>IF(本体!AX159&lt;&gt; "", "Ac-225", "")</f>
        <v/>
      </c>
      <c r="AQ160" s="8" t="str">
        <f t="shared" si="2"/>
        <v/>
      </c>
    </row>
    <row r="161" spans="1:43">
      <c r="A161" s="8">
        <f>本体!C160</f>
        <v>0</v>
      </c>
      <c r="B161" s="8" t="str">
        <f>IF(本体!J160&lt;&gt; "", "H-3", "")</f>
        <v/>
      </c>
      <c r="C161" s="8" t="str">
        <f>IF(本体!K160&lt;&gt; "", "C-11", "")</f>
        <v/>
      </c>
      <c r="D161" s="8" t="str">
        <f>IF(本体!L160&lt;&gt; "", "C-14", "")</f>
        <v/>
      </c>
      <c r="E161" s="8" t="str">
        <f>IF(本体!M160&lt;&gt; "", "N-13", "")</f>
        <v/>
      </c>
      <c r="F161" s="8" t="str">
        <f>IF(本体!N160&lt;&gt; "", "F-18", "")</f>
        <v/>
      </c>
      <c r="G161" s="8" t="str">
        <f>IF(本体!O160&lt;&gt; "", "Na-22", "")</f>
        <v/>
      </c>
      <c r="H161" s="8" t="str">
        <f>IF(本体!P160&lt;&gt; "", "P-32", "")</f>
        <v/>
      </c>
      <c r="I161" s="8" t="str">
        <f>IF(本体!Q160&lt;&gt; "", "P-33", "")</f>
        <v/>
      </c>
      <c r="J161" s="8" t="str">
        <f>IF(本体!R160&lt;&gt; "", "S-35", "")</f>
        <v/>
      </c>
      <c r="K161" s="8" t="str">
        <f>IF(本体!S160&lt;&gt; "", "Cl-36", "")</f>
        <v/>
      </c>
      <c r="L161" s="8" t="str">
        <f>IF(本体!T160&lt;&gt; "", "Ca-45", "")</f>
        <v/>
      </c>
      <c r="M161" s="8" t="str">
        <f>IF(本体!U160&lt;&gt; "", "Cr-51", "")</f>
        <v/>
      </c>
      <c r="N161" s="8" t="str">
        <f>IF(本体!V160&lt;&gt; "", "Fe-59", "")</f>
        <v/>
      </c>
      <c r="O161" s="8" t="str">
        <f>IF(本体!W160&lt;&gt; "", "Co-57", "")</f>
        <v/>
      </c>
      <c r="P161" s="8" t="str">
        <f>IF(本体!X160&lt;&gt; "", "Co-60", "")</f>
        <v/>
      </c>
      <c r="Q161" s="8" t="str">
        <f>IF(本体!Y160&lt;&gt; "", "Cu-64", "")</f>
        <v/>
      </c>
      <c r="R161" s="8" t="str">
        <f>IF(本体!Z160&lt;&gt; "", "Zn-65", "")</f>
        <v/>
      </c>
      <c r="S161" s="8" t="str">
        <f>IF(本体!AA160&lt;&gt; "", "Ga-67", "")</f>
        <v/>
      </c>
      <c r="T161" s="8" t="str">
        <f>IF(本体!AB160&lt;&gt; "", "Ga-68", "")</f>
        <v/>
      </c>
      <c r="U161" s="8" t="str">
        <f>IF(本体!AC160&lt;&gt; "", "Ge-68", "")</f>
        <v/>
      </c>
      <c r="V161" s="8" t="str">
        <f>IF(本体!AD160&lt;&gt; "", "Y-88", "")</f>
        <v/>
      </c>
      <c r="W161" s="8" t="str">
        <f>IF(本体!AE160&lt;&gt; "", "Zr-89", "")</f>
        <v/>
      </c>
      <c r="X161" s="8" t="str">
        <f>IF(本体!AF160&lt;&gt; "", "Y-90", "")</f>
        <v/>
      </c>
      <c r="Y161" s="8" t="str">
        <f>IF(本体!AG160&lt;&gt; "", "Tc-99m", "")</f>
        <v/>
      </c>
      <c r="Z161" s="8" t="str">
        <f>IF(本体!AH160&lt;&gt; "", "In-111", "")</f>
        <v/>
      </c>
      <c r="AA161" s="8" t="str">
        <f>IF(本体!AI160&lt;&gt; "", "I-123", "")</f>
        <v/>
      </c>
      <c r="AB161" s="8" t="str">
        <f>IF(本体!AJ160&lt;&gt; "", "I-124", "")</f>
        <v/>
      </c>
      <c r="AC161" s="8" t="str">
        <f>IF(本体!AK160&lt;&gt; "", "I-125", "")</f>
        <v/>
      </c>
      <c r="AD161" s="8" t="str">
        <f>IF(本体!AL160&lt;&gt; "", "I-131", "")</f>
        <v/>
      </c>
      <c r="AE161" s="8" t="str">
        <f>IF(本体!AM160&lt;&gt; "", "Ba-135m", "")</f>
        <v/>
      </c>
      <c r="AF161" s="8" t="str">
        <f>IF(本体!AN160&lt;&gt; "", "Cs-137", "")</f>
        <v/>
      </c>
      <c r="AG161" s="8" t="str">
        <f>IF(本体!AO160&lt;&gt; "", "Lu-177", "")</f>
        <v/>
      </c>
      <c r="AH161" s="8" t="str">
        <f>IF(本体!AP160&lt;&gt; "", "Re-188", "")</f>
        <v/>
      </c>
      <c r="AI161" s="8" t="str">
        <f>IF(本体!AQ160&lt;&gt; "", "Ir-192", "")</f>
        <v/>
      </c>
      <c r="AJ161" s="8" t="str">
        <f>IF(本体!AR160&lt;&gt; "", "Tl-201", "")</f>
        <v/>
      </c>
      <c r="AK161" s="8" t="str">
        <f>IF(本体!AS160&lt;&gt; "", "Pb-210", "")</f>
        <v/>
      </c>
      <c r="AL161" s="8" t="str">
        <f>IF(本体!AT160&lt;&gt; "", "At-211", "")</f>
        <v/>
      </c>
      <c r="AM161" s="8" t="str">
        <f>IF(本体!AU160&lt;&gt; "", "Pb-212", "")</f>
        <v/>
      </c>
      <c r="AN161" s="8" t="str">
        <f>IF(本体!AV160&lt;&gt; "", "Ra-223", "")</f>
        <v/>
      </c>
      <c r="AO161" s="8" t="str">
        <f>IF(本体!AW160&lt;&gt; "", "Ra-224", "")</f>
        <v/>
      </c>
      <c r="AP161" s="8" t="str">
        <f>IF(本体!AX160&lt;&gt; "", "Ac-225", "")</f>
        <v/>
      </c>
      <c r="AQ161" s="8" t="str">
        <f t="shared" si="2"/>
        <v/>
      </c>
    </row>
    <row r="162" spans="1:43">
      <c r="A162" s="8">
        <f>本体!C161</f>
        <v>0</v>
      </c>
      <c r="B162" s="8" t="str">
        <f>IF(本体!J161&lt;&gt; "", "H-3", "")</f>
        <v/>
      </c>
      <c r="C162" s="8" t="str">
        <f>IF(本体!K161&lt;&gt; "", "C-11", "")</f>
        <v/>
      </c>
      <c r="D162" s="8" t="str">
        <f>IF(本体!L161&lt;&gt; "", "C-14", "")</f>
        <v/>
      </c>
      <c r="E162" s="8" t="str">
        <f>IF(本体!M161&lt;&gt; "", "N-13", "")</f>
        <v/>
      </c>
      <c r="F162" s="8" t="str">
        <f>IF(本体!N161&lt;&gt; "", "F-18", "")</f>
        <v/>
      </c>
      <c r="G162" s="8" t="str">
        <f>IF(本体!O161&lt;&gt; "", "Na-22", "")</f>
        <v/>
      </c>
      <c r="H162" s="8" t="str">
        <f>IF(本体!P161&lt;&gt; "", "P-32", "")</f>
        <v/>
      </c>
      <c r="I162" s="8" t="str">
        <f>IF(本体!Q161&lt;&gt; "", "P-33", "")</f>
        <v/>
      </c>
      <c r="J162" s="8" t="str">
        <f>IF(本体!R161&lt;&gt; "", "S-35", "")</f>
        <v/>
      </c>
      <c r="K162" s="8" t="str">
        <f>IF(本体!S161&lt;&gt; "", "Cl-36", "")</f>
        <v/>
      </c>
      <c r="L162" s="8" t="str">
        <f>IF(本体!T161&lt;&gt; "", "Ca-45", "")</f>
        <v/>
      </c>
      <c r="M162" s="8" t="str">
        <f>IF(本体!U161&lt;&gt; "", "Cr-51", "")</f>
        <v/>
      </c>
      <c r="N162" s="8" t="str">
        <f>IF(本体!V161&lt;&gt; "", "Fe-59", "")</f>
        <v/>
      </c>
      <c r="O162" s="8" t="str">
        <f>IF(本体!W161&lt;&gt; "", "Co-57", "")</f>
        <v/>
      </c>
      <c r="P162" s="8" t="str">
        <f>IF(本体!X161&lt;&gt; "", "Co-60", "")</f>
        <v/>
      </c>
      <c r="Q162" s="8" t="str">
        <f>IF(本体!Y161&lt;&gt; "", "Cu-64", "")</f>
        <v/>
      </c>
      <c r="R162" s="8" t="str">
        <f>IF(本体!Z161&lt;&gt; "", "Zn-65", "")</f>
        <v/>
      </c>
      <c r="S162" s="8" t="str">
        <f>IF(本体!AA161&lt;&gt; "", "Ga-67", "")</f>
        <v/>
      </c>
      <c r="T162" s="8" t="str">
        <f>IF(本体!AB161&lt;&gt; "", "Ga-68", "")</f>
        <v/>
      </c>
      <c r="U162" s="8" t="str">
        <f>IF(本体!AC161&lt;&gt; "", "Ge-68", "")</f>
        <v/>
      </c>
      <c r="V162" s="8" t="str">
        <f>IF(本体!AD161&lt;&gt; "", "Y-88", "")</f>
        <v/>
      </c>
      <c r="W162" s="8" t="str">
        <f>IF(本体!AE161&lt;&gt; "", "Zr-89", "")</f>
        <v/>
      </c>
      <c r="X162" s="8" t="str">
        <f>IF(本体!AF161&lt;&gt; "", "Y-90", "")</f>
        <v/>
      </c>
      <c r="Y162" s="8" t="str">
        <f>IF(本体!AG161&lt;&gt; "", "Tc-99m", "")</f>
        <v/>
      </c>
      <c r="Z162" s="8" t="str">
        <f>IF(本体!AH161&lt;&gt; "", "In-111", "")</f>
        <v/>
      </c>
      <c r="AA162" s="8" t="str">
        <f>IF(本体!AI161&lt;&gt; "", "I-123", "")</f>
        <v/>
      </c>
      <c r="AB162" s="8" t="str">
        <f>IF(本体!AJ161&lt;&gt; "", "I-124", "")</f>
        <v/>
      </c>
      <c r="AC162" s="8" t="str">
        <f>IF(本体!AK161&lt;&gt; "", "I-125", "")</f>
        <v/>
      </c>
      <c r="AD162" s="8" t="str">
        <f>IF(本体!AL161&lt;&gt; "", "I-131", "")</f>
        <v/>
      </c>
      <c r="AE162" s="8" t="str">
        <f>IF(本体!AM161&lt;&gt; "", "Ba-135m", "")</f>
        <v/>
      </c>
      <c r="AF162" s="8" t="str">
        <f>IF(本体!AN161&lt;&gt; "", "Cs-137", "")</f>
        <v/>
      </c>
      <c r="AG162" s="8" t="str">
        <f>IF(本体!AO161&lt;&gt; "", "Lu-177", "")</f>
        <v/>
      </c>
      <c r="AH162" s="8" t="str">
        <f>IF(本体!AP161&lt;&gt; "", "Re-188", "")</f>
        <v/>
      </c>
      <c r="AI162" s="8" t="str">
        <f>IF(本体!AQ161&lt;&gt; "", "Ir-192", "")</f>
        <v/>
      </c>
      <c r="AJ162" s="8" t="str">
        <f>IF(本体!AR161&lt;&gt; "", "Tl-201", "")</f>
        <v/>
      </c>
      <c r="AK162" s="8" t="str">
        <f>IF(本体!AS161&lt;&gt; "", "Pb-210", "")</f>
        <v/>
      </c>
      <c r="AL162" s="8" t="str">
        <f>IF(本体!AT161&lt;&gt; "", "At-211", "")</f>
        <v/>
      </c>
      <c r="AM162" s="8" t="str">
        <f>IF(本体!AU161&lt;&gt; "", "Pb-212", "")</f>
        <v/>
      </c>
      <c r="AN162" s="8" t="str">
        <f>IF(本体!AV161&lt;&gt; "", "Ra-223", "")</f>
        <v/>
      </c>
      <c r="AO162" s="8" t="str">
        <f>IF(本体!AW161&lt;&gt; "", "Ra-224", "")</f>
        <v/>
      </c>
      <c r="AP162" s="8" t="str">
        <f>IF(本体!AX161&lt;&gt; "", "Ac-225", "")</f>
        <v/>
      </c>
      <c r="AQ162" s="8" t="str">
        <f t="shared" si="2"/>
        <v/>
      </c>
    </row>
    <row r="163" spans="1:43">
      <c r="A163" s="8">
        <f>本体!C162</f>
        <v>0</v>
      </c>
      <c r="B163" s="8" t="str">
        <f>IF(本体!J162&lt;&gt; "", "H-3", "")</f>
        <v/>
      </c>
      <c r="C163" s="8" t="str">
        <f>IF(本体!K162&lt;&gt; "", "C-11", "")</f>
        <v/>
      </c>
      <c r="D163" s="8" t="str">
        <f>IF(本体!L162&lt;&gt; "", "C-14", "")</f>
        <v/>
      </c>
      <c r="E163" s="8" t="str">
        <f>IF(本体!M162&lt;&gt; "", "N-13", "")</f>
        <v/>
      </c>
      <c r="F163" s="8" t="str">
        <f>IF(本体!N162&lt;&gt; "", "F-18", "")</f>
        <v/>
      </c>
      <c r="G163" s="8" t="str">
        <f>IF(本体!O162&lt;&gt; "", "Na-22", "")</f>
        <v/>
      </c>
      <c r="H163" s="8" t="str">
        <f>IF(本体!P162&lt;&gt; "", "P-32", "")</f>
        <v/>
      </c>
      <c r="I163" s="8" t="str">
        <f>IF(本体!Q162&lt;&gt; "", "P-33", "")</f>
        <v/>
      </c>
      <c r="J163" s="8" t="str">
        <f>IF(本体!R162&lt;&gt; "", "S-35", "")</f>
        <v/>
      </c>
      <c r="K163" s="8" t="str">
        <f>IF(本体!S162&lt;&gt; "", "Cl-36", "")</f>
        <v/>
      </c>
      <c r="L163" s="8" t="str">
        <f>IF(本体!T162&lt;&gt; "", "Ca-45", "")</f>
        <v/>
      </c>
      <c r="M163" s="8" t="str">
        <f>IF(本体!U162&lt;&gt; "", "Cr-51", "")</f>
        <v/>
      </c>
      <c r="N163" s="8" t="str">
        <f>IF(本体!V162&lt;&gt; "", "Fe-59", "")</f>
        <v/>
      </c>
      <c r="O163" s="8" t="str">
        <f>IF(本体!W162&lt;&gt; "", "Co-57", "")</f>
        <v/>
      </c>
      <c r="P163" s="8" t="str">
        <f>IF(本体!X162&lt;&gt; "", "Co-60", "")</f>
        <v/>
      </c>
      <c r="Q163" s="8" t="str">
        <f>IF(本体!Y162&lt;&gt; "", "Cu-64", "")</f>
        <v/>
      </c>
      <c r="R163" s="8" t="str">
        <f>IF(本体!Z162&lt;&gt; "", "Zn-65", "")</f>
        <v/>
      </c>
      <c r="S163" s="8" t="str">
        <f>IF(本体!AA162&lt;&gt; "", "Ga-67", "")</f>
        <v/>
      </c>
      <c r="T163" s="8" t="str">
        <f>IF(本体!AB162&lt;&gt; "", "Ga-68", "")</f>
        <v/>
      </c>
      <c r="U163" s="8" t="str">
        <f>IF(本体!AC162&lt;&gt; "", "Ge-68", "")</f>
        <v/>
      </c>
      <c r="V163" s="8" t="str">
        <f>IF(本体!AD162&lt;&gt; "", "Y-88", "")</f>
        <v/>
      </c>
      <c r="W163" s="8" t="str">
        <f>IF(本体!AE162&lt;&gt; "", "Zr-89", "")</f>
        <v/>
      </c>
      <c r="X163" s="8" t="str">
        <f>IF(本体!AF162&lt;&gt; "", "Y-90", "")</f>
        <v/>
      </c>
      <c r="Y163" s="8" t="str">
        <f>IF(本体!AG162&lt;&gt; "", "Tc-99m", "")</f>
        <v/>
      </c>
      <c r="Z163" s="8" t="str">
        <f>IF(本体!AH162&lt;&gt; "", "In-111", "")</f>
        <v/>
      </c>
      <c r="AA163" s="8" t="str">
        <f>IF(本体!AI162&lt;&gt; "", "I-123", "")</f>
        <v/>
      </c>
      <c r="AB163" s="8" t="str">
        <f>IF(本体!AJ162&lt;&gt; "", "I-124", "")</f>
        <v/>
      </c>
      <c r="AC163" s="8" t="str">
        <f>IF(本体!AK162&lt;&gt; "", "I-125", "")</f>
        <v/>
      </c>
      <c r="AD163" s="8" t="str">
        <f>IF(本体!AL162&lt;&gt; "", "I-131", "")</f>
        <v/>
      </c>
      <c r="AE163" s="8" t="str">
        <f>IF(本体!AM162&lt;&gt; "", "Ba-135m", "")</f>
        <v/>
      </c>
      <c r="AF163" s="8" t="str">
        <f>IF(本体!AN162&lt;&gt; "", "Cs-137", "")</f>
        <v/>
      </c>
      <c r="AG163" s="8" t="str">
        <f>IF(本体!AO162&lt;&gt; "", "Lu-177", "")</f>
        <v/>
      </c>
      <c r="AH163" s="8" t="str">
        <f>IF(本体!AP162&lt;&gt; "", "Re-188", "")</f>
        <v/>
      </c>
      <c r="AI163" s="8" t="str">
        <f>IF(本体!AQ162&lt;&gt; "", "Ir-192", "")</f>
        <v/>
      </c>
      <c r="AJ163" s="8" t="str">
        <f>IF(本体!AR162&lt;&gt; "", "Tl-201", "")</f>
        <v/>
      </c>
      <c r="AK163" s="8" t="str">
        <f>IF(本体!AS162&lt;&gt; "", "Pb-210", "")</f>
        <v/>
      </c>
      <c r="AL163" s="8" t="str">
        <f>IF(本体!AT162&lt;&gt; "", "At-211", "")</f>
        <v/>
      </c>
      <c r="AM163" s="8" t="str">
        <f>IF(本体!AU162&lt;&gt; "", "Pb-212", "")</f>
        <v/>
      </c>
      <c r="AN163" s="8" t="str">
        <f>IF(本体!AV162&lt;&gt; "", "Ra-223", "")</f>
        <v/>
      </c>
      <c r="AO163" s="8" t="str">
        <f>IF(本体!AW162&lt;&gt; "", "Ra-224", "")</f>
        <v/>
      </c>
      <c r="AP163" s="8" t="str">
        <f>IF(本体!AX162&lt;&gt; "", "Ac-225", "")</f>
        <v/>
      </c>
      <c r="AQ163" s="8" t="str">
        <f t="shared" si="2"/>
        <v/>
      </c>
    </row>
    <row r="164" spans="1:43">
      <c r="A164" s="8">
        <f>本体!C163</f>
        <v>0</v>
      </c>
      <c r="B164" s="8" t="str">
        <f>IF(本体!J163&lt;&gt; "", "H-3", "")</f>
        <v/>
      </c>
      <c r="C164" s="8" t="str">
        <f>IF(本体!K163&lt;&gt; "", "C-11", "")</f>
        <v/>
      </c>
      <c r="D164" s="8" t="str">
        <f>IF(本体!L163&lt;&gt; "", "C-14", "")</f>
        <v/>
      </c>
      <c r="E164" s="8" t="str">
        <f>IF(本体!M163&lt;&gt; "", "N-13", "")</f>
        <v/>
      </c>
      <c r="F164" s="8" t="str">
        <f>IF(本体!N163&lt;&gt; "", "F-18", "")</f>
        <v/>
      </c>
      <c r="G164" s="8" t="str">
        <f>IF(本体!O163&lt;&gt; "", "Na-22", "")</f>
        <v/>
      </c>
      <c r="H164" s="8" t="str">
        <f>IF(本体!P163&lt;&gt; "", "P-32", "")</f>
        <v/>
      </c>
      <c r="I164" s="8" t="str">
        <f>IF(本体!Q163&lt;&gt; "", "P-33", "")</f>
        <v/>
      </c>
      <c r="J164" s="8" t="str">
        <f>IF(本体!R163&lt;&gt; "", "S-35", "")</f>
        <v/>
      </c>
      <c r="K164" s="8" t="str">
        <f>IF(本体!S163&lt;&gt; "", "Cl-36", "")</f>
        <v/>
      </c>
      <c r="L164" s="8" t="str">
        <f>IF(本体!T163&lt;&gt; "", "Ca-45", "")</f>
        <v/>
      </c>
      <c r="M164" s="8" t="str">
        <f>IF(本体!U163&lt;&gt; "", "Cr-51", "")</f>
        <v/>
      </c>
      <c r="N164" s="8" t="str">
        <f>IF(本体!V163&lt;&gt; "", "Fe-59", "")</f>
        <v/>
      </c>
      <c r="O164" s="8" t="str">
        <f>IF(本体!W163&lt;&gt; "", "Co-57", "")</f>
        <v/>
      </c>
      <c r="P164" s="8" t="str">
        <f>IF(本体!X163&lt;&gt; "", "Co-60", "")</f>
        <v/>
      </c>
      <c r="Q164" s="8" t="str">
        <f>IF(本体!Y163&lt;&gt; "", "Cu-64", "")</f>
        <v/>
      </c>
      <c r="R164" s="8" t="str">
        <f>IF(本体!Z163&lt;&gt; "", "Zn-65", "")</f>
        <v/>
      </c>
      <c r="S164" s="8" t="str">
        <f>IF(本体!AA163&lt;&gt; "", "Ga-67", "")</f>
        <v/>
      </c>
      <c r="T164" s="8" t="str">
        <f>IF(本体!AB163&lt;&gt; "", "Ga-68", "")</f>
        <v/>
      </c>
      <c r="U164" s="8" t="str">
        <f>IF(本体!AC163&lt;&gt; "", "Ge-68", "")</f>
        <v/>
      </c>
      <c r="V164" s="8" t="str">
        <f>IF(本体!AD163&lt;&gt; "", "Y-88", "")</f>
        <v/>
      </c>
      <c r="W164" s="8" t="str">
        <f>IF(本体!AE163&lt;&gt; "", "Zr-89", "")</f>
        <v/>
      </c>
      <c r="X164" s="8" t="str">
        <f>IF(本体!AF163&lt;&gt; "", "Y-90", "")</f>
        <v/>
      </c>
      <c r="Y164" s="8" t="str">
        <f>IF(本体!AG163&lt;&gt; "", "Tc-99m", "")</f>
        <v/>
      </c>
      <c r="Z164" s="8" t="str">
        <f>IF(本体!AH163&lt;&gt; "", "In-111", "")</f>
        <v/>
      </c>
      <c r="AA164" s="8" t="str">
        <f>IF(本体!AI163&lt;&gt; "", "I-123", "")</f>
        <v/>
      </c>
      <c r="AB164" s="8" t="str">
        <f>IF(本体!AJ163&lt;&gt; "", "I-124", "")</f>
        <v/>
      </c>
      <c r="AC164" s="8" t="str">
        <f>IF(本体!AK163&lt;&gt; "", "I-125", "")</f>
        <v/>
      </c>
      <c r="AD164" s="8" t="str">
        <f>IF(本体!AL163&lt;&gt; "", "I-131", "")</f>
        <v/>
      </c>
      <c r="AE164" s="8" t="str">
        <f>IF(本体!AM163&lt;&gt; "", "Ba-135m", "")</f>
        <v/>
      </c>
      <c r="AF164" s="8" t="str">
        <f>IF(本体!AN163&lt;&gt; "", "Cs-137", "")</f>
        <v/>
      </c>
      <c r="AG164" s="8" t="str">
        <f>IF(本体!AO163&lt;&gt; "", "Lu-177", "")</f>
        <v/>
      </c>
      <c r="AH164" s="8" t="str">
        <f>IF(本体!AP163&lt;&gt; "", "Re-188", "")</f>
        <v/>
      </c>
      <c r="AI164" s="8" t="str">
        <f>IF(本体!AQ163&lt;&gt; "", "Ir-192", "")</f>
        <v/>
      </c>
      <c r="AJ164" s="8" t="str">
        <f>IF(本体!AR163&lt;&gt; "", "Tl-201", "")</f>
        <v/>
      </c>
      <c r="AK164" s="8" t="str">
        <f>IF(本体!AS163&lt;&gt; "", "Pb-210", "")</f>
        <v/>
      </c>
      <c r="AL164" s="8" t="str">
        <f>IF(本体!AT163&lt;&gt; "", "At-211", "")</f>
        <v/>
      </c>
      <c r="AM164" s="8" t="str">
        <f>IF(本体!AU163&lt;&gt; "", "Pb-212", "")</f>
        <v/>
      </c>
      <c r="AN164" s="8" t="str">
        <f>IF(本体!AV163&lt;&gt; "", "Ra-223", "")</f>
        <v/>
      </c>
      <c r="AO164" s="8" t="str">
        <f>IF(本体!AW163&lt;&gt; "", "Ra-224", "")</f>
        <v/>
      </c>
      <c r="AP164" s="8" t="str">
        <f>IF(本体!AX163&lt;&gt; "", "Ac-225", "")</f>
        <v/>
      </c>
      <c r="AQ164" s="8" t="str">
        <f t="shared" si="2"/>
        <v/>
      </c>
    </row>
    <row r="165" spans="1:43">
      <c r="A165" s="8">
        <f>本体!C164</f>
        <v>0</v>
      </c>
      <c r="B165" s="8" t="str">
        <f>IF(本体!J164&lt;&gt; "", "H-3", "")</f>
        <v/>
      </c>
      <c r="C165" s="8" t="str">
        <f>IF(本体!K164&lt;&gt; "", "C-11", "")</f>
        <v/>
      </c>
      <c r="D165" s="8" t="str">
        <f>IF(本体!L164&lt;&gt; "", "C-14", "")</f>
        <v/>
      </c>
      <c r="E165" s="8" t="str">
        <f>IF(本体!M164&lt;&gt; "", "N-13", "")</f>
        <v/>
      </c>
      <c r="F165" s="8" t="str">
        <f>IF(本体!N164&lt;&gt; "", "F-18", "")</f>
        <v/>
      </c>
      <c r="G165" s="8" t="str">
        <f>IF(本体!O164&lt;&gt; "", "Na-22", "")</f>
        <v/>
      </c>
      <c r="H165" s="8" t="str">
        <f>IF(本体!P164&lt;&gt; "", "P-32", "")</f>
        <v/>
      </c>
      <c r="I165" s="8" t="str">
        <f>IF(本体!Q164&lt;&gt; "", "P-33", "")</f>
        <v/>
      </c>
      <c r="J165" s="8" t="str">
        <f>IF(本体!R164&lt;&gt; "", "S-35", "")</f>
        <v/>
      </c>
      <c r="K165" s="8" t="str">
        <f>IF(本体!S164&lt;&gt; "", "Cl-36", "")</f>
        <v/>
      </c>
      <c r="L165" s="8" t="str">
        <f>IF(本体!T164&lt;&gt; "", "Ca-45", "")</f>
        <v/>
      </c>
      <c r="M165" s="8" t="str">
        <f>IF(本体!U164&lt;&gt; "", "Cr-51", "")</f>
        <v/>
      </c>
      <c r="N165" s="8" t="str">
        <f>IF(本体!V164&lt;&gt; "", "Fe-59", "")</f>
        <v/>
      </c>
      <c r="O165" s="8" t="str">
        <f>IF(本体!W164&lt;&gt; "", "Co-57", "")</f>
        <v/>
      </c>
      <c r="P165" s="8" t="str">
        <f>IF(本体!X164&lt;&gt; "", "Co-60", "")</f>
        <v/>
      </c>
      <c r="Q165" s="8" t="str">
        <f>IF(本体!Y164&lt;&gt; "", "Cu-64", "")</f>
        <v/>
      </c>
      <c r="R165" s="8" t="str">
        <f>IF(本体!Z164&lt;&gt; "", "Zn-65", "")</f>
        <v/>
      </c>
      <c r="S165" s="8" t="str">
        <f>IF(本体!AA164&lt;&gt; "", "Ga-67", "")</f>
        <v/>
      </c>
      <c r="T165" s="8" t="str">
        <f>IF(本体!AB164&lt;&gt; "", "Ga-68", "")</f>
        <v/>
      </c>
      <c r="U165" s="8" t="str">
        <f>IF(本体!AC164&lt;&gt; "", "Ge-68", "")</f>
        <v/>
      </c>
      <c r="V165" s="8" t="str">
        <f>IF(本体!AD164&lt;&gt; "", "Y-88", "")</f>
        <v/>
      </c>
      <c r="W165" s="8" t="str">
        <f>IF(本体!AE164&lt;&gt; "", "Zr-89", "")</f>
        <v/>
      </c>
      <c r="X165" s="8" t="str">
        <f>IF(本体!AF164&lt;&gt; "", "Y-90", "")</f>
        <v/>
      </c>
      <c r="Y165" s="8" t="str">
        <f>IF(本体!AG164&lt;&gt; "", "Tc-99m", "")</f>
        <v/>
      </c>
      <c r="Z165" s="8" t="str">
        <f>IF(本体!AH164&lt;&gt; "", "In-111", "")</f>
        <v/>
      </c>
      <c r="AA165" s="8" t="str">
        <f>IF(本体!AI164&lt;&gt; "", "I-123", "")</f>
        <v/>
      </c>
      <c r="AB165" s="8" t="str">
        <f>IF(本体!AJ164&lt;&gt; "", "I-124", "")</f>
        <v/>
      </c>
      <c r="AC165" s="8" t="str">
        <f>IF(本体!AK164&lt;&gt; "", "I-125", "")</f>
        <v/>
      </c>
      <c r="AD165" s="8" t="str">
        <f>IF(本体!AL164&lt;&gt; "", "I-131", "")</f>
        <v/>
      </c>
      <c r="AE165" s="8" t="str">
        <f>IF(本体!AM164&lt;&gt; "", "Ba-135m", "")</f>
        <v/>
      </c>
      <c r="AF165" s="8" t="str">
        <f>IF(本体!AN164&lt;&gt; "", "Cs-137", "")</f>
        <v/>
      </c>
      <c r="AG165" s="8" t="str">
        <f>IF(本体!AO164&lt;&gt; "", "Lu-177", "")</f>
        <v/>
      </c>
      <c r="AH165" s="8" t="str">
        <f>IF(本体!AP164&lt;&gt; "", "Re-188", "")</f>
        <v/>
      </c>
      <c r="AI165" s="8" t="str">
        <f>IF(本体!AQ164&lt;&gt; "", "Ir-192", "")</f>
        <v/>
      </c>
      <c r="AJ165" s="8" t="str">
        <f>IF(本体!AR164&lt;&gt; "", "Tl-201", "")</f>
        <v/>
      </c>
      <c r="AK165" s="8" t="str">
        <f>IF(本体!AS164&lt;&gt; "", "Pb-210", "")</f>
        <v/>
      </c>
      <c r="AL165" s="8" t="str">
        <f>IF(本体!AT164&lt;&gt; "", "At-211", "")</f>
        <v/>
      </c>
      <c r="AM165" s="8" t="str">
        <f>IF(本体!AU164&lt;&gt; "", "Pb-212", "")</f>
        <v/>
      </c>
      <c r="AN165" s="8" t="str">
        <f>IF(本体!AV164&lt;&gt; "", "Ra-223", "")</f>
        <v/>
      </c>
      <c r="AO165" s="8" t="str">
        <f>IF(本体!AW164&lt;&gt; "", "Ra-224", "")</f>
        <v/>
      </c>
      <c r="AP165" s="8" t="str">
        <f>IF(本体!AX164&lt;&gt; "", "Ac-225", "")</f>
        <v/>
      </c>
      <c r="AQ165" s="8" t="str">
        <f t="shared" si="2"/>
        <v/>
      </c>
    </row>
    <row r="166" spans="1:43">
      <c r="A166" s="8">
        <f>本体!C165</f>
        <v>0</v>
      </c>
      <c r="B166" s="8" t="str">
        <f>IF(本体!J165&lt;&gt; "", "H-3", "")</f>
        <v/>
      </c>
      <c r="C166" s="8" t="str">
        <f>IF(本体!K165&lt;&gt; "", "C-11", "")</f>
        <v/>
      </c>
      <c r="D166" s="8" t="str">
        <f>IF(本体!L165&lt;&gt; "", "C-14", "")</f>
        <v/>
      </c>
      <c r="E166" s="8" t="str">
        <f>IF(本体!M165&lt;&gt; "", "N-13", "")</f>
        <v/>
      </c>
      <c r="F166" s="8" t="str">
        <f>IF(本体!N165&lt;&gt; "", "F-18", "")</f>
        <v/>
      </c>
      <c r="G166" s="8" t="str">
        <f>IF(本体!O165&lt;&gt; "", "Na-22", "")</f>
        <v/>
      </c>
      <c r="H166" s="8" t="str">
        <f>IF(本体!P165&lt;&gt; "", "P-32", "")</f>
        <v/>
      </c>
      <c r="I166" s="8" t="str">
        <f>IF(本体!Q165&lt;&gt; "", "P-33", "")</f>
        <v/>
      </c>
      <c r="J166" s="8" t="str">
        <f>IF(本体!R165&lt;&gt; "", "S-35", "")</f>
        <v/>
      </c>
      <c r="K166" s="8" t="str">
        <f>IF(本体!S165&lt;&gt; "", "Cl-36", "")</f>
        <v/>
      </c>
      <c r="L166" s="8" t="str">
        <f>IF(本体!T165&lt;&gt; "", "Ca-45", "")</f>
        <v/>
      </c>
      <c r="M166" s="8" t="str">
        <f>IF(本体!U165&lt;&gt; "", "Cr-51", "")</f>
        <v/>
      </c>
      <c r="N166" s="8" t="str">
        <f>IF(本体!V165&lt;&gt; "", "Fe-59", "")</f>
        <v/>
      </c>
      <c r="O166" s="8" t="str">
        <f>IF(本体!W165&lt;&gt; "", "Co-57", "")</f>
        <v/>
      </c>
      <c r="P166" s="8" t="str">
        <f>IF(本体!X165&lt;&gt; "", "Co-60", "")</f>
        <v/>
      </c>
      <c r="Q166" s="8" t="str">
        <f>IF(本体!Y165&lt;&gt; "", "Cu-64", "")</f>
        <v/>
      </c>
      <c r="R166" s="8" t="str">
        <f>IF(本体!Z165&lt;&gt; "", "Zn-65", "")</f>
        <v/>
      </c>
      <c r="S166" s="8" t="str">
        <f>IF(本体!AA165&lt;&gt; "", "Ga-67", "")</f>
        <v/>
      </c>
      <c r="T166" s="8" t="str">
        <f>IF(本体!AB165&lt;&gt; "", "Ga-68", "")</f>
        <v/>
      </c>
      <c r="U166" s="8" t="str">
        <f>IF(本体!AC165&lt;&gt; "", "Ge-68", "")</f>
        <v/>
      </c>
      <c r="V166" s="8" t="str">
        <f>IF(本体!AD165&lt;&gt; "", "Y-88", "")</f>
        <v/>
      </c>
      <c r="W166" s="8" t="str">
        <f>IF(本体!AE165&lt;&gt; "", "Zr-89", "")</f>
        <v/>
      </c>
      <c r="X166" s="8" t="str">
        <f>IF(本体!AF165&lt;&gt; "", "Y-90", "")</f>
        <v/>
      </c>
      <c r="Y166" s="8" t="str">
        <f>IF(本体!AG165&lt;&gt; "", "Tc-99m", "")</f>
        <v/>
      </c>
      <c r="Z166" s="8" t="str">
        <f>IF(本体!AH165&lt;&gt; "", "In-111", "")</f>
        <v/>
      </c>
      <c r="AA166" s="8" t="str">
        <f>IF(本体!AI165&lt;&gt; "", "I-123", "")</f>
        <v/>
      </c>
      <c r="AB166" s="8" t="str">
        <f>IF(本体!AJ165&lt;&gt; "", "I-124", "")</f>
        <v/>
      </c>
      <c r="AC166" s="8" t="str">
        <f>IF(本体!AK165&lt;&gt; "", "I-125", "")</f>
        <v/>
      </c>
      <c r="AD166" s="8" t="str">
        <f>IF(本体!AL165&lt;&gt; "", "I-131", "")</f>
        <v/>
      </c>
      <c r="AE166" s="8" t="str">
        <f>IF(本体!AM165&lt;&gt; "", "Ba-135m", "")</f>
        <v/>
      </c>
      <c r="AF166" s="8" t="str">
        <f>IF(本体!AN165&lt;&gt; "", "Cs-137", "")</f>
        <v/>
      </c>
      <c r="AG166" s="8" t="str">
        <f>IF(本体!AO165&lt;&gt; "", "Lu-177", "")</f>
        <v/>
      </c>
      <c r="AH166" s="8" t="str">
        <f>IF(本体!AP165&lt;&gt; "", "Re-188", "")</f>
        <v/>
      </c>
      <c r="AI166" s="8" t="str">
        <f>IF(本体!AQ165&lt;&gt; "", "Ir-192", "")</f>
        <v/>
      </c>
      <c r="AJ166" s="8" t="str">
        <f>IF(本体!AR165&lt;&gt; "", "Tl-201", "")</f>
        <v/>
      </c>
      <c r="AK166" s="8" t="str">
        <f>IF(本体!AS165&lt;&gt; "", "Pb-210", "")</f>
        <v/>
      </c>
      <c r="AL166" s="8" t="str">
        <f>IF(本体!AT165&lt;&gt; "", "At-211", "")</f>
        <v/>
      </c>
      <c r="AM166" s="8" t="str">
        <f>IF(本体!AU165&lt;&gt; "", "Pb-212", "")</f>
        <v/>
      </c>
      <c r="AN166" s="8" t="str">
        <f>IF(本体!AV165&lt;&gt; "", "Ra-223", "")</f>
        <v/>
      </c>
      <c r="AO166" s="8" t="str">
        <f>IF(本体!AW165&lt;&gt; "", "Ra-224", "")</f>
        <v/>
      </c>
      <c r="AP166" s="8" t="str">
        <f>IF(本体!AX165&lt;&gt; "", "Ac-225", "")</f>
        <v/>
      </c>
      <c r="AQ166" s="8" t="str">
        <f t="shared" si="2"/>
        <v/>
      </c>
    </row>
    <row r="167" spans="1:43">
      <c r="A167" s="8">
        <f>本体!C166</f>
        <v>0</v>
      </c>
      <c r="B167" s="8" t="str">
        <f>IF(本体!J166&lt;&gt; "", "H-3", "")</f>
        <v/>
      </c>
      <c r="C167" s="8" t="str">
        <f>IF(本体!K166&lt;&gt; "", "C-11", "")</f>
        <v/>
      </c>
      <c r="D167" s="8" t="str">
        <f>IF(本体!L166&lt;&gt; "", "C-14", "")</f>
        <v/>
      </c>
      <c r="E167" s="8" t="str">
        <f>IF(本体!M166&lt;&gt; "", "N-13", "")</f>
        <v/>
      </c>
      <c r="F167" s="8" t="str">
        <f>IF(本体!N166&lt;&gt; "", "F-18", "")</f>
        <v/>
      </c>
      <c r="G167" s="8" t="str">
        <f>IF(本体!O166&lt;&gt; "", "Na-22", "")</f>
        <v/>
      </c>
      <c r="H167" s="8" t="str">
        <f>IF(本体!P166&lt;&gt; "", "P-32", "")</f>
        <v/>
      </c>
      <c r="I167" s="8" t="str">
        <f>IF(本体!Q166&lt;&gt; "", "P-33", "")</f>
        <v/>
      </c>
      <c r="J167" s="8" t="str">
        <f>IF(本体!R166&lt;&gt; "", "S-35", "")</f>
        <v/>
      </c>
      <c r="K167" s="8" t="str">
        <f>IF(本体!S166&lt;&gt; "", "Cl-36", "")</f>
        <v/>
      </c>
      <c r="L167" s="8" t="str">
        <f>IF(本体!T166&lt;&gt; "", "Ca-45", "")</f>
        <v/>
      </c>
      <c r="M167" s="8" t="str">
        <f>IF(本体!U166&lt;&gt; "", "Cr-51", "")</f>
        <v/>
      </c>
      <c r="N167" s="8" t="str">
        <f>IF(本体!V166&lt;&gt; "", "Fe-59", "")</f>
        <v/>
      </c>
      <c r="O167" s="8" t="str">
        <f>IF(本体!W166&lt;&gt; "", "Co-57", "")</f>
        <v/>
      </c>
      <c r="P167" s="8" t="str">
        <f>IF(本体!X166&lt;&gt; "", "Co-60", "")</f>
        <v/>
      </c>
      <c r="Q167" s="8" t="str">
        <f>IF(本体!Y166&lt;&gt; "", "Cu-64", "")</f>
        <v/>
      </c>
      <c r="R167" s="8" t="str">
        <f>IF(本体!Z166&lt;&gt; "", "Zn-65", "")</f>
        <v/>
      </c>
      <c r="S167" s="8" t="str">
        <f>IF(本体!AA166&lt;&gt; "", "Ga-67", "")</f>
        <v/>
      </c>
      <c r="T167" s="8" t="str">
        <f>IF(本体!AB166&lt;&gt; "", "Ga-68", "")</f>
        <v/>
      </c>
      <c r="U167" s="8" t="str">
        <f>IF(本体!AC166&lt;&gt; "", "Ge-68", "")</f>
        <v/>
      </c>
      <c r="V167" s="8" t="str">
        <f>IF(本体!AD166&lt;&gt; "", "Y-88", "")</f>
        <v/>
      </c>
      <c r="W167" s="8" t="str">
        <f>IF(本体!AE166&lt;&gt; "", "Zr-89", "")</f>
        <v/>
      </c>
      <c r="X167" s="8" t="str">
        <f>IF(本体!AF166&lt;&gt; "", "Y-90", "")</f>
        <v/>
      </c>
      <c r="Y167" s="8" t="str">
        <f>IF(本体!AG166&lt;&gt; "", "Tc-99m", "")</f>
        <v/>
      </c>
      <c r="Z167" s="8" t="str">
        <f>IF(本体!AH166&lt;&gt; "", "In-111", "")</f>
        <v/>
      </c>
      <c r="AA167" s="8" t="str">
        <f>IF(本体!AI166&lt;&gt; "", "I-123", "")</f>
        <v/>
      </c>
      <c r="AB167" s="8" t="str">
        <f>IF(本体!AJ166&lt;&gt; "", "I-124", "")</f>
        <v/>
      </c>
      <c r="AC167" s="8" t="str">
        <f>IF(本体!AK166&lt;&gt; "", "I-125", "")</f>
        <v/>
      </c>
      <c r="AD167" s="8" t="str">
        <f>IF(本体!AL166&lt;&gt; "", "I-131", "")</f>
        <v/>
      </c>
      <c r="AE167" s="8" t="str">
        <f>IF(本体!AM166&lt;&gt; "", "Ba-135m", "")</f>
        <v/>
      </c>
      <c r="AF167" s="8" t="str">
        <f>IF(本体!AN166&lt;&gt; "", "Cs-137", "")</f>
        <v/>
      </c>
      <c r="AG167" s="8" t="str">
        <f>IF(本体!AO166&lt;&gt; "", "Lu-177", "")</f>
        <v/>
      </c>
      <c r="AH167" s="8" t="str">
        <f>IF(本体!AP166&lt;&gt; "", "Re-188", "")</f>
        <v/>
      </c>
      <c r="AI167" s="8" t="str">
        <f>IF(本体!AQ166&lt;&gt; "", "Ir-192", "")</f>
        <v/>
      </c>
      <c r="AJ167" s="8" t="str">
        <f>IF(本体!AR166&lt;&gt; "", "Tl-201", "")</f>
        <v/>
      </c>
      <c r="AK167" s="8" t="str">
        <f>IF(本体!AS166&lt;&gt; "", "Pb-210", "")</f>
        <v/>
      </c>
      <c r="AL167" s="8" t="str">
        <f>IF(本体!AT166&lt;&gt; "", "At-211", "")</f>
        <v/>
      </c>
      <c r="AM167" s="8" t="str">
        <f>IF(本体!AU166&lt;&gt; "", "Pb-212", "")</f>
        <v/>
      </c>
      <c r="AN167" s="8" t="str">
        <f>IF(本体!AV166&lt;&gt; "", "Ra-223", "")</f>
        <v/>
      </c>
      <c r="AO167" s="8" t="str">
        <f>IF(本体!AW166&lt;&gt; "", "Ra-224", "")</f>
        <v/>
      </c>
      <c r="AP167" s="8" t="str">
        <f>IF(本体!AX166&lt;&gt; "", "Ac-225", "")</f>
        <v/>
      </c>
      <c r="AQ167" s="8" t="str">
        <f t="shared" si="2"/>
        <v/>
      </c>
    </row>
    <row r="168" spans="1:43">
      <c r="A168" s="8">
        <f>本体!C167</f>
        <v>0</v>
      </c>
      <c r="B168" s="8" t="str">
        <f>IF(本体!J167&lt;&gt; "", "H-3", "")</f>
        <v/>
      </c>
      <c r="C168" s="8" t="str">
        <f>IF(本体!K167&lt;&gt; "", "C-11", "")</f>
        <v/>
      </c>
      <c r="D168" s="8" t="str">
        <f>IF(本体!L167&lt;&gt; "", "C-14", "")</f>
        <v/>
      </c>
      <c r="E168" s="8" t="str">
        <f>IF(本体!M167&lt;&gt; "", "N-13", "")</f>
        <v/>
      </c>
      <c r="F168" s="8" t="str">
        <f>IF(本体!N167&lt;&gt; "", "F-18", "")</f>
        <v/>
      </c>
      <c r="G168" s="8" t="str">
        <f>IF(本体!O167&lt;&gt; "", "Na-22", "")</f>
        <v/>
      </c>
      <c r="H168" s="8" t="str">
        <f>IF(本体!P167&lt;&gt; "", "P-32", "")</f>
        <v/>
      </c>
      <c r="I168" s="8" t="str">
        <f>IF(本体!Q167&lt;&gt; "", "P-33", "")</f>
        <v/>
      </c>
      <c r="J168" s="8" t="str">
        <f>IF(本体!R167&lt;&gt; "", "S-35", "")</f>
        <v/>
      </c>
      <c r="K168" s="8" t="str">
        <f>IF(本体!S167&lt;&gt; "", "Cl-36", "")</f>
        <v/>
      </c>
      <c r="L168" s="8" t="str">
        <f>IF(本体!T167&lt;&gt; "", "Ca-45", "")</f>
        <v/>
      </c>
      <c r="M168" s="8" t="str">
        <f>IF(本体!U167&lt;&gt; "", "Cr-51", "")</f>
        <v/>
      </c>
      <c r="N168" s="8" t="str">
        <f>IF(本体!V167&lt;&gt; "", "Fe-59", "")</f>
        <v/>
      </c>
      <c r="O168" s="8" t="str">
        <f>IF(本体!W167&lt;&gt; "", "Co-57", "")</f>
        <v/>
      </c>
      <c r="P168" s="8" t="str">
        <f>IF(本体!X167&lt;&gt; "", "Co-60", "")</f>
        <v/>
      </c>
      <c r="Q168" s="8" t="str">
        <f>IF(本体!Y167&lt;&gt; "", "Cu-64", "")</f>
        <v/>
      </c>
      <c r="R168" s="8" t="str">
        <f>IF(本体!Z167&lt;&gt; "", "Zn-65", "")</f>
        <v/>
      </c>
      <c r="S168" s="8" t="str">
        <f>IF(本体!AA167&lt;&gt; "", "Ga-67", "")</f>
        <v/>
      </c>
      <c r="T168" s="8" t="str">
        <f>IF(本体!AB167&lt;&gt; "", "Ga-68", "")</f>
        <v/>
      </c>
      <c r="U168" s="8" t="str">
        <f>IF(本体!AC167&lt;&gt; "", "Ge-68", "")</f>
        <v/>
      </c>
      <c r="V168" s="8" t="str">
        <f>IF(本体!AD167&lt;&gt; "", "Y-88", "")</f>
        <v/>
      </c>
      <c r="W168" s="8" t="str">
        <f>IF(本体!AE167&lt;&gt; "", "Zr-89", "")</f>
        <v/>
      </c>
      <c r="X168" s="8" t="str">
        <f>IF(本体!AF167&lt;&gt; "", "Y-90", "")</f>
        <v/>
      </c>
      <c r="Y168" s="8" t="str">
        <f>IF(本体!AG167&lt;&gt; "", "Tc-99m", "")</f>
        <v/>
      </c>
      <c r="Z168" s="8" t="str">
        <f>IF(本体!AH167&lt;&gt; "", "In-111", "")</f>
        <v/>
      </c>
      <c r="AA168" s="8" t="str">
        <f>IF(本体!AI167&lt;&gt; "", "I-123", "")</f>
        <v/>
      </c>
      <c r="AB168" s="8" t="str">
        <f>IF(本体!AJ167&lt;&gt; "", "I-124", "")</f>
        <v/>
      </c>
      <c r="AC168" s="8" t="str">
        <f>IF(本体!AK167&lt;&gt; "", "I-125", "")</f>
        <v/>
      </c>
      <c r="AD168" s="8" t="str">
        <f>IF(本体!AL167&lt;&gt; "", "I-131", "")</f>
        <v/>
      </c>
      <c r="AE168" s="8" t="str">
        <f>IF(本体!AM167&lt;&gt; "", "Ba-135m", "")</f>
        <v/>
      </c>
      <c r="AF168" s="8" t="str">
        <f>IF(本体!AN167&lt;&gt; "", "Cs-137", "")</f>
        <v/>
      </c>
      <c r="AG168" s="8" t="str">
        <f>IF(本体!AO167&lt;&gt; "", "Lu-177", "")</f>
        <v/>
      </c>
      <c r="AH168" s="8" t="str">
        <f>IF(本体!AP167&lt;&gt; "", "Re-188", "")</f>
        <v/>
      </c>
      <c r="AI168" s="8" t="str">
        <f>IF(本体!AQ167&lt;&gt; "", "Ir-192", "")</f>
        <v/>
      </c>
      <c r="AJ168" s="8" t="str">
        <f>IF(本体!AR167&lt;&gt; "", "Tl-201", "")</f>
        <v/>
      </c>
      <c r="AK168" s="8" t="str">
        <f>IF(本体!AS167&lt;&gt; "", "Pb-210", "")</f>
        <v/>
      </c>
      <c r="AL168" s="8" t="str">
        <f>IF(本体!AT167&lt;&gt; "", "At-211", "")</f>
        <v/>
      </c>
      <c r="AM168" s="8" t="str">
        <f>IF(本体!AU167&lt;&gt; "", "Pb-212", "")</f>
        <v/>
      </c>
      <c r="AN168" s="8" t="str">
        <f>IF(本体!AV167&lt;&gt; "", "Ra-223", "")</f>
        <v/>
      </c>
      <c r="AO168" s="8" t="str">
        <f>IF(本体!AW167&lt;&gt; "", "Ra-224", "")</f>
        <v/>
      </c>
      <c r="AP168" s="8" t="str">
        <f>IF(本体!AX167&lt;&gt; "", "Ac-225", "")</f>
        <v/>
      </c>
      <c r="AQ168" s="8" t="str">
        <f t="shared" si="2"/>
        <v/>
      </c>
    </row>
    <row r="169" spans="1:43">
      <c r="A169" s="8">
        <f>本体!C168</f>
        <v>0</v>
      </c>
      <c r="B169" s="8" t="str">
        <f>IF(本体!J168&lt;&gt; "", "H-3", "")</f>
        <v/>
      </c>
      <c r="C169" s="8" t="str">
        <f>IF(本体!K168&lt;&gt; "", "C-11", "")</f>
        <v/>
      </c>
      <c r="D169" s="8" t="str">
        <f>IF(本体!L168&lt;&gt; "", "C-14", "")</f>
        <v/>
      </c>
      <c r="E169" s="8" t="str">
        <f>IF(本体!M168&lt;&gt; "", "N-13", "")</f>
        <v/>
      </c>
      <c r="F169" s="8" t="str">
        <f>IF(本体!N168&lt;&gt; "", "F-18", "")</f>
        <v/>
      </c>
      <c r="G169" s="8" t="str">
        <f>IF(本体!O168&lt;&gt; "", "Na-22", "")</f>
        <v/>
      </c>
      <c r="H169" s="8" t="str">
        <f>IF(本体!P168&lt;&gt; "", "P-32", "")</f>
        <v/>
      </c>
      <c r="I169" s="8" t="str">
        <f>IF(本体!Q168&lt;&gt; "", "P-33", "")</f>
        <v/>
      </c>
      <c r="J169" s="8" t="str">
        <f>IF(本体!R168&lt;&gt; "", "S-35", "")</f>
        <v/>
      </c>
      <c r="K169" s="8" t="str">
        <f>IF(本体!S168&lt;&gt; "", "Cl-36", "")</f>
        <v/>
      </c>
      <c r="L169" s="8" t="str">
        <f>IF(本体!T168&lt;&gt; "", "Ca-45", "")</f>
        <v/>
      </c>
      <c r="M169" s="8" t="str">
        <f>IF(本体!U168&lt;&gt; "", "Cr-51", "")</f>
        <v/>
      </c>
      <c r="N169" s="8" t="str">
        <f>IF(本体!V168&lt;&gt; "", "Fe-59", "")</f>
        <v/>
      </c>
      <c r="O169" s="8" t="str">
        <f>IF(本体!W168&lt;&gt; "", "Co-57", "")</f>
        <v/>
      </c>
      <c r="P169" s="8" t="str">
        <f>IF(本体!X168&lt;&gt; "", "Co-60", "")</f>
        <v/>
      </c>
      <c r="Q169" s="8" t="str">
        <f>IF(本体!Y168&lt;&gt; "", "Cu-64", "")</f>
        <v/>
      </c>
      <c r="R169" s="8" t="str">
        <f>IF(本体!Z168&lt;&gt; "", "Zn-65", "")</f>
        <v/>
      </c>
      <c r="S169" s="8" t="str">
        <f>IF(本体!AA168&lt;&gt; "", "Ga-67", "")</f>
        <v/>
      </c>
      <c r="T169" s="8" t="str">
        <f>IF(本体!AB168&lt;&gt; "", "Ga-68", "")</f>
        <v/>
      </c>
      <c r="U169" s="8" t="str">
        <f>IF(本体!AC168&lt;&gt; "", "Ge-68", "")</f>
        <v/>
      </c>
      <c r="V169" s="8" t="str">
        <f>IF(本体!AD168&lt;&gt; "", "Y-88", "")</f>
        <v/>
      </c>
      <c r="W169" s="8" t="str">
        <f>IF(本体!AE168&lt;&gt; "", "Zr-89", "")</f>
        <v/>
      </c>
      <c r="X169" s="8" t="str">
        <f>IF(本体!AF168&lt;&gt; "", "Y-90", "")</f>
        <v/>
      </c>
      <c r="Y169" s="8" t="str">
        <f>IF(本体!AG168&lt;&gt; "", "Tc-99m", "")</f>
        <v/>
      </c>
      <c r="Z169" s="8" t="str">
        <f>IF(本体!AH168&lt;&gt; "", "In-111", "")</f>
        <v/>
      </c>
      <c r="AA169" s="8" t="str">
        <f>IF(本体!AI168&lt;&gt; "", "I-123", "")</f>
        <v/>
      </c>
      <c r="AB169" s="8" t="str">
        <f>IF(本体!AJ168&lt;&gt; "", "I-124", "")</f>
        <v/>
      </c>
      <c r="AC169" s="8" t="str">
        <f>IF(本体!AK168&lt;&gt; "", "I-125", "")</f>
        <v/>
      </c>
      <c r="AD169" s="8" t="str">
        <f>IF(本体!AL168&lt;&gt; "", "I-131", "")</f>
        <v/>
      </c>
      <c r="AE169" s="8" t="str">
        <f>IF(本体!AM168&lt;&gt; "", "Ba-135m", "")</f>
        <v/>
      </c>
      <c r="AF169" s="8" t="str">
        <f>IF(本体!AN168&lt;&gt; "", "Cs-137", "")</f>
        <v/>
      </c>
      <c r="AG169" s="8" t="str">
        <f>IF(本体!AO168&lt;&gt; "", "Lu-177", "")</f>
        <v/>
      </c>
      <c r="AH169" s="8" t="str">
        <f>IF(本体!AP168&lt;&gt; "", "Re-188", "")</f>
        <v/>
      </c>
      <c r="AI169" s="8" t="str">
        <f>IF(本体!AQ168&lt;&gt; "", "Ir-192", "")</f>
        <v/>
      </c>
      <c r="AJ169" s="8" t="str">
        <f>IF(本体!AR168&lt;&gt; "", "Tl-201", "")</f>
        <v/>
      </c>
      <c r="AK169" s="8" t="str">
        <f>IF(本体!AS168&lt;&gt; "", "Pb-210", "")</f>
        <v/>
      </c>
      <c r="AL169" s="8" t="str">
        <f>IF(本体!AT168&lt;&gt; "", "At-211", "")</f>
        <v/>
      </c>
      <c r="AM169" s="8" t="str">
        <f>IF(本体!AU168&lt;&gt; "", "Pb-212", "")</f>
        <v/>
      </c>
      <c r="AN169" s="8" t="str">
        <f>IF(本体!AV168&lt;&gt; "", "Ra-223", "")</f>
        <v/>
      </c>
      <c r="AO169" s="8" t="str">
        <f>IF(本体!AW168&lt;&gt; "", "Ra-224", "")</f>
        <v/>
      </c>
      <c r="AP169" s="8" t="str">
        <f>IF(本体!AX168&lt;&gt; "", "Ac-225", "")</f>
        <v/>
      </c>
      <c r="AQ169" s="8" t="str">
        <f t="shared" si="2"/>
        <v/>
      </c>
    </row>
    <row r="170" spans="1:43">
      <c r="A170" s="8">
        <f>本体!C169</f>
        <v>0</v>
      </c>
      <c r="B170" s="8" t="str">
        <f>IF(本体!J169&lt;&gt; "", "H-3", "")</f>
        <v/>
      </c>
      <c r="C170" s="8" t="str">
        <f>IF(本体!K169&lt;&gt; "", "C-11", "")</f>
        <v/>
      </c>
      <c r="D170" s="8" t="str">
        <f>IF(本体!L169&lt;&gt; "", "C-14", "")</f>
        <v/>
      </c>
      <c r="E170" s="8" t="str">
        <f>IF(本体!M169&lt;&gt; "", "N-13", "")</f>
        <v/>
      </c>
      <c r="F170" s="8" t="str">
        <f>IF(本体!N169&lt;&gt; "", "F-18", "")</f>
        <v/>
      </c>
      <c r="G170" s="8" t="str">
        <f>IF(本体!O169&lt;&gt; "", "Na-22", "")</f>
        <v/>
      </c>
      <c r="H170" s="8" t="str">
        <f>IF(本体!P169&lt;&gt; "", "P-32", "")</f>
        <v/>
      </c>
      <c r="I170" s="8" t="str">
        <f>IF(本体!Q169&lt;&gt; "", "P-33", "")</f>
        <v/>
      </c>
      <c r="J170" s="8" t="str">
        <f>IF(本体!R169&lt;&gt; "", "S-35", "")</f>
        <v/>
      </c>
      <c r="K170" s="8" t="str">
        <f>IF(本体!S169&lt;&gt; "", "Cl-36", "")</f>
        <v/>
      </c>
      <c r="L170" s="8" t="str">
        <f>IF(本体!T169&lt;&gt; "", "Ca-45", "")</f>
        <v/>
      </c>
      <c r="M170" s="8" t="str">
        <f>IF(本体!U169&lt;&gt; "", "Cr-51", "")</f>
        <v/>
      </c>
      <c r="N170" s="8" t="str">
        <f>IF(本体!V169&lt;&gt; "", "Fe-59", "")</f>
        <v/>
      </c>
      <c r="O170" s="8" t="str">
        <f>IF(本体!W169&lt;&gt; "", "Co-57", "")</f>
        <v/>
      </c>
      <c r="P170" s="8" t="str">
        <f>IF(本体!X169&lt;&gt; "", "Co-60", "")</f>
        <v/>
      </c>
      <c r="Q170" s="8" t="str">
        <f>IF(本体!Y169&lt;&gt; "", "Cu-64", "")</f>
        <v/>
      </c>
      <c r="R170" s="8" t="str">
        <f>IF(本体!Z169&lt;&gt; "", "Zn-65", "")</f>
        <v/>
      </c>
      <c r="S170" s="8" t="str">
        <f>IF(本体!AA169&lt;&gt; "", "Ga-67", "")</f>
        <v/>
      </c>
      <c r="T170" s="8" t="str">
        <f>IF(本体!AB169&lt;&gt; "", "Ga-68", "")</f>
        <v/>
      </c>
      <c r="U170" s="8" t="str">
        <f>IF(本体!AC169&lt;&gt; "", "Ge-68", "")</f>
        <v/>
      </c>
      <c r="V170" s="8" t="str">
        <f>IF(本体!AD169&lt;&gt; "", "Y-88", "")</f>
        <v/>
      </c>
      <c r="W170" s="8" t="str">
        <f>IF(本体!AE169&lt;&gt; "", "Zr-89", "")</f>
        <v/>
      </c>
      <c r="X170" s="8" t="str">
        <f>IF(本体!AF169&lt;&gt; "", "Y-90", "")</f>
        <v/>
      </c>
      <c r="Y170" s="8" t="str">
        <f>IF(本体!AG169&lt;&gt; "", "Tc-99m", "")</f>
        <v/>
      </c>
      <c r="Z170" s="8" t="str">
        <f>IF(本体!AH169&lt;&gt; "", "In-111", "")</f>
        <v/>
      </c>
      <c r="AA170" s="8" t="str">
        <f>IF(本体!AI169&lt;&gt; "", "I-123", "")</f>
        <v/>
      </c>
      <c r="AB170" s="8" t="str">
        <f>IF(本体!AJ169&lt;&gt; "", "I-124", "")</f>
        <v/>
      </c>
      <c r="AC170" s="8" t="str">
        <f>IF(本体!AK169&lt;&gt; "", "I-125", "")</f>
        <v/>
      </c>
      <c r="AD170" s="8" t="str">
        <f>IF(本体!AL169&lt;&gt; "", "I-131", "")</f>
        <v/>
      </c>
      <c r="AE170" s="8" t="str">
        <f>IF(本体!AM169&lt;&gt; "", "Ba-135m", "")</f>
        <v/>
      </c>
      <c r="AF170" s="8" t="str">
        <f>IF(本体!AN169&lt;&gt; "", "Cs-137", "")</f>
        <v/>
      </c>
      <c r="AG170" s="8" t="str">
        <f>IF(本体!AO169&lt;&gt; "", "Lu-177", "")</f>
        <v/>
      </c>
      <c r="AH170" s="8" t="str">
        <f>IF(本体!AP169&lt;&gt; "", "Re-188", "")</f>
        <v/>
      </c>
      <c r="AI170" s="8" t="str">
        <f>IF(本体!AQ169&lt;&gt; "", "Ir-192", "")</f>
        <v/>
      </c>
      <c r="AJ170" s="8" t="str">
        <f>IF(本体!AR169&lt;&gt; "", "Tl-201", "")</f>
        <v/>
      </c>
      <c r="AK170" s="8" t="str">
        <f>IF(本体!AS169&lt;&gt; "", "Pb-210", "")</f>
        <v/>
      </c>
      <c r="AL170" s="8" t="str">
        <f>IF(本体!AT169&lt;&gt; "", "At-211", "")</f>
        <v/>
      </c>
      <c r="AM170" s="8" t="str">
        <f>IF(本体!AU169&lt;&gt; "", "Pb-212", "")</f>
        <v/>
      </c>
      <c r="AN170" s="8" t="str">
        <f>IF(本体!AV169&lt;&gt; "", "Ra-223", "")</f>
        <v/>
      </c>
      <c r="AO170" s="8" t="str">
        <f>IF(本体!AW169&lt;&gt; "", "Ra-224", "")</f>
        <v/>
      </c>
      <c r="AP170" s="8" t="str">
        <f>IF(本体!AX169&lt;&gt; "", "Ac-225", "")</f>
        <v/>
      </c>
      <c r="AQ170" s="8" t="str">
        <f t="shared" si="2"/>
        <v/>
      </c>
    </row>
    <row r="171" spans="1:43">
      <c r="A171" s="8">
        <f>本体!C170</f>
        <v>0</v>
      </c>
      <c r="B171" s="8" t="str">
        <f>IF(本体!J170&lt;&gt; "", "H-3", "")</f>
        <v/>
      </c>
      <c r="C171" s="8" t="str">
        <f>IF(本体!K170&lt;&gt; "", "C-11", "")</f>
        <v/>
      </c>
      <c r="D171" s="8" t="str">
        <f>IF(本体!L170&lt;&gt; "", "C-14", "")</f>
        <v/>
      </c>
      <c r="E171" s="8" t="str">
        <f>IF(本体!M170&lt;&gt; "", "N-13", "")</f>
        <v/>
      </c>
      <c r="F171" s="8" t="str">
        <f>IF(本体!N170&lt;&gt; "", "F-18", "")</f>
        <v/>
      </c>
      <c r="G171" s="8" t="str">
        <f>IF(本体!O170&lt;&gt; "", "Na-22", "")</f>
        <v/>
      </c>
      <c r="H171" s="8" t="str">
        <f>IF(本体!P170&lt;&gt; "", "P-32", "")</f>
        <v/>
      </c>
      <c r="I171" s="8" t="str">
        <f>IF(本体!Q170&lt;&gt; "", "P-33", "")</f>
        <v/>
      </c>
      <c r="J171" s="8" t="str">
        <f>IF(本体!R170&lt;&gt; "", "S-35", "")</f>
        <v/>
      </c>
      <c r="K171" s="8" t="str">
        <f>IF(本体!S170&lt;&gt; "", "Cl-36", "")</f>
        <v/>
      </c>
      <c r="L171" s="8" t="str">
        <f>IF(本体!T170&lt;&gt; "", "Ca-45", "")</f>
        <v/>
      </c>
      <c r="M171" s="8" t="str">
        <f>IF(本体!U170&lt;&gt; "", "Cr-51", "")</f>
        <v/>
      </c>
      <c r="N171" s="8" t="str">
        <f>IF(本体!V170&lt;&gt; "", "Fe-59", "")</f>
        <v/>
      </c>
      <c r="O171" s="8" t="str">
        <f>IF(本体!W170&lt;&gt; "", "Co-57", "")</f>
        <v/>
      </c>
      <c r="P171" s="8" t="str">
        <f>IF(本体!X170&lt;&gt; "", "Co-60", "")</f>
        <v/>
      </c>
      <c r="Q171" s="8" t="str">
        <f>IF(本体!Y170&lt;&gt; "", "Cu-64", "")</f>
        <v/>
      </c>
      <c r="R171" s="8" t="str">
        <f>IF(本体!Z170&lt;&gt; "", "Zn-65", "")</f>
        <v/>
      </c>
      <c r="S171" s="8" t="str">
        <f>IF(本体!AA170&lt;&gt; "", "Ga-67", "")</f>
        <v/>
      </c>
      <c r="T171" s="8" t="str">
        <f>IF(本体!AB170&lt;&gt; "", "Ga-68", "")</f>
        <v/>
      </c>
      <c r="U171" s="8" t="str">
        <f>IF(本体!AC170&lt;&gt; "", "Ge-68", "")</f>
        <v/>
      </c>
      <c r="V171" s="8" t="str">
        <f>IF(本体!AD170&lt;&gt; "", "Y-88", "")</f>
        <v/>
      </c>
      <c r="W171" s="8" t="str">
        <f>IF(本体!AE170&lt;&gt; "", "Zr-89", "")</f>
        <v/>
      </c>
      <c r="X171" s="8" t="str">
        <f>IF(本体!AF170&lt;&gt; "", "Y-90", "")</f>
        <v/>
      </c>
      <c r="Y171" s="8" t="str">
        <f>IF(本体!AG170&lt;&gt; "", "Tc-99m", "")</f>
        <v/>
      </c>
      <c r="Z171" s="8" t="str">
        <f>IF(本体!AH170&lt;&gt; "", "In-111", "")</f>
        <v/>
      </c>
      <c r="AA171" s="8" t="str">
        <f>IF(本体!AI170&lt;&gt; "", "I-123", "")</f>
        <v/>
      </c>
      <c r="AB171" s="8" t="str">
        <f>IF(本体!AJ170&lt;&gt; "", "I-124", "")</f>
        <v/>
      </c>
      <c r="AC171" s="8" t="str">
        <f>IF(本体!AK170&lt;&gt; "", "I-125", "")</f>
        <v/>
      </c>
      <c r="AD171" s="8" t="str">
        <f>IF(本体!AL170&lt;&gt; "", "I-131", "")</f>
        <v/>
      </c>
      <c r="AE171" s="8" t="str">
        <f>IF(本体!AM170&lt;&gt; "", "Ba-135m", "")</f>
        <v/>
      </c>
      <c r="AF171" s="8" t="str">
        <f>IF(本体!AN170&lt;&gt; "", "Cs-137", "")</f>
        <v/>
      </c>
      <c r="AG171" s="8" t="str">
        <f>IF(本体!AO170&lt;&gt; "", "Lu-177", "")</f>
        <v/>
      </c>
      <c r="AH171" s="8" t="str">
        <f>IF(本体!AP170&lt;&gt; "", "Re-188", "")</f>
        <v/>
      </c>
      <c r="AI171" s="8" t="str">
        <f>IF(本体!AQ170&lt;&gt; "", "Ir-192", "")</f>
        <v/>
      </c>
      <c r="AJ171" s="8" t="str">
        <f>IF(本体!AR170&lt;&gt; "", "Tl-201", "")</f>
        <v/>
      </c>
      <c r="AK171" s="8" t="str">
        <f>IF(本体!AS170&lt;&gt; "", "Pb-210", "")</f>
        <v/>
      </c>
      <c r="AL171" s="8" t="str">
        <f>IF(本体!AT170&lt;&gt; "", "At-211", "")</f>
        <v/>
      </c>
      <c r="AM171" s="8" t="str">
        <f>IF(本体!AU170&lt;&gt; "", "Pb-212", "")</f>
        <v/>
      </c>
      <c r="AN171" s="8" t="str">
        <f>IF(本体!AV170&lt;&gt; "", "Ra-223", "")</f>
        <v/>
      </c>
      <c r="AO171" s="8" t="str">
        <f>IF(本体!AW170&lt;&gt; "", "Ra-224", "")</f>
        <v/>
      </c>
      <c r="AP171" s="8" t="str">
        <f>IF(本体!AX170&lt;&gt; "", "Ac-225", "")</f>
        <v/>
      </c>
      <c r="AQ171" s="8" t="str">
        <f t="shared" si="2"/>
        <v/>
      </c>
    </row>
    <row r="172" spans="1:43">
      <c r="A172" s="8">
        <f>本体!C171</f>
        <v>0</v>
      </c>
      <c r="B172" s="8" t="str">
        <f>IF(本体!J171&lt;&gt; "", "H-3", "")</f>
        <v/>
      </c>
      <c r="C172" s="8" t="str">
        <f>IF(本体!K171&lt;&gt; "", "C-11", "")</f>
        <v/>
      </c>
      <c r="D172" s="8" t="str">
        <f>IF(本体!L171&lt;&gt; "", "C-14", "")</f>
        <v/>
      </c>
      <c r="E172" s="8" t="str">
        <f>IF(本体!M171&lt;&gt; "", "N-13", "")</f>
        <v/>
      </c>
      <c r="F172" s="8" t="str">
        <f>IF(本体!N171&lt;&gt; "", "F-18", "")</f>
        <v/>
      </c>
      <c r="G172" s="8" t="str">
        <f>IF(本体!O171&lt;&gt; "", "Na-22", "")</f>
        <v/>
      </c>
      <c r="H172" s="8" t="str">
        <f>IF(本体!P171&lt;&gt; "", "P-32", "")</f>
        <v/>
      </c>
      <c r="I172" s="8" t="str">
        <f>IF(本体!Q171&lt;&gt; "", "P-33", "")</f>
        <v/>
      </c>
      <c r="J172" s="8" t="str">
        <f>IF(本体!R171&lt;&gt; "", "S-35", "")</f>
        <v/>
      </c>
      <c r="K172" s="8" t="str">
        <f>IF(本体!S171&lt;&gt; "", "Cl-36", "")</f>
        <v/>
      </c>
      <c r="L172" s="8" t="str">
        <f>IF(本体!T171&lt;&gt; "", "Ca-45", "")</f>
        <v/>
      </c>
      <c r="M172" s="8" t="str">
        <f>IF(本体!U171&lt;&gt; "", "Cr-51", "")</f>
        <v/>
      </c>
      <c r="N172" s="8" t="str">
        <f>IF(本体!V171&lt;&gt; "", "Fe-59", "")</f>
        <v/>
      </c>
      <c r="O172" s="8" t="str">
        <f>IF(本体!W171&lt;&gt; "", "Co-57", "")</f>
        <v/>
      </c>
      <c r="P172" s="8" t="str">
        <f>IF(本体!X171&lt;&gt; "", "Co-60", "")</f>
        <v/>
      </c>
      <c r="Q172" s="8" t="str">
        <f>IF(本体!Y171&lt;&gt; "", "Cu-64", "")</f>
        <v/>
      </c>
      <c r="R172" s="8" t="str">
        <f>IF(本体!Z171&lt;&gt; "", "Zn-65", "")</f>
        <v/>
      </c>
      <c r="S172" s="8" t="str">
        <f>IF(本体!AA171&lt;&gt; "", "Ga-67", "")</f>
        <v/>
      </c>
      <c r="T172" s="8" t="str">
        <f>IF(本体!AB171&lt;&gt; "", "Ga-68", "")</f>
        <v/>
      </c>
      <c r="U172" s="8" t="str">
        <f>IF(本体!AC171&lt;&gt; "", "Ge-68", "")</f>
        <v/>
      </c>
      <c r="V172" s="8" t="str">
        <f>IF(本体!AD171&lt;&gt; "", "Y-88", "")</f>
        <v/>
      </c>
      <c r="W172" s="8" t="str">
        <f>IF(本体!AE171&lt;&gt; "", "Zr-89", "")</f>
        <v/>
      </c>
      <c r="X172" s="8" t="str">
        <f>IF(本体!AF171&lt;&gt; "", "Y-90", "")</f>
        <v/>
      </c>
      <c r="Y172" s="8" t="str">
        <f>IF(本体!AG171&lt;&gt; "", "Tc-99m", "")</f>
        <v/>
      </c>
      <c r="Z172" s="8" t="str">
        <f>IF(本体!AH171&lt;&gt; "", "In-111", "")</f>
        <v/>
      </c>
      <c r="AA172" s="8" t="str">
        <f>IF(本体!AI171&lt;&gt; "", "I-123", "")</f>
        <v/>
      </c>
      <c r="AB172" s="8" t="str">
        <f>IF(本体!AJ171&lt;&gt; "", "I-124", "")</f>
        <v/>
      </c>
      <c r="AC172" s="8" t="str">
        <f>IF(本体!AK171&lt;&gt; "", "I-125", "")</f>
        <v/>
      </c>
      <c r="AD172" s="8" t="str">
        <f>IF(本体!AL171&lt;&gt; "", "I-131", "")</f>
        <v/>
      </c>
      <c r="AE172" s="8" t="str">
        <f>IF(本体!AM171&lt;&gt; "", "Ba-135m", "")</f>
        <v/>
      </c>
      <c r="AF172" s="8" t="str">
        <f>IF(本体!AN171&lt;&gt; "", "Cs-137", "")</f>
        <v/>
      </c>
      <c r="AG172" s="8" t="str">
        <f>IF(本体!AO171&lt;&gt; "", "Lu-177", "")</f>
        <v/>
      </c>
      <c r="AH172" s="8" t="str">
        <f>IF(本体!AP171&lt;&gt; "", "Re-188", "")</f>
        <v/>
      </c>
      <c r="AI172" s="8" t="str">
        <f>IF(本体!AQ171&lt;&gt; "", "Ir-192", "")</f>
        <v/>
      </c>
      <c r="AJ172" s="8" t="str">
        <f>IF(本体!AR171&lt;&gt; "", "Tl-201", "")</f>
        <v/>
      </c>
      <c r="AK172" s="8" t="str">
        <f>IF(本体!AS171&lt;&gt; "", "Pb-210", "")</f>
        <v/>
      </c>
      <c r="AL172" s="8" t="str">
        <f>IF(本体!AT171&lt;&gt; "", "At-211", "")</f>
        <v/>
      </c>
      <c r="AM172" s="8" t="str">
        <f>IF(本体!AU171&lt;&gt; "", "Pb-212", "")</f>
        <v/>
      </c>
      <c r="AN172" s="8" t="str">
        <f>IF(本体!AV171&lt;&gt; "", "Ra-223", "")</f>
        <v/>
      </c>
      <c r="AO172" s="8" t="str">
        <f>IF(本体!AW171&lt;&gt; "", "Ra-224", "")</f>
        <v/>
      </c>
      <c r="AP172" s="8" t="str">
        <f>IF(本体!AX171&lt;&gt; "", "Ac-225", "")</f>
        <v/>
      </c>
      <c r="AQ172" s="8" t="str">
        <f t="shared" si="2"/>
        <v/>
      </c>
    </row>
    <row r="173" spans="1:43">
      <c r="A173" s="8">
        <f>本体!C172</f>
        <v>0</v>
      </c>
      <c r="B173" s="8" t="str">
        <f>IF(本体!J172&lt;&gt; "", "H-3", "")</f>
        <v/>
      </c>
      <c r="C173" s="8" t="str">
        <f>IF(本体!K172&lt;&gt; "", "C-11", "")</f>
        <v/>
      </c>
      <c r="D173" s="8" t="str">
        <f>IF(本体!L172&lt;&gt; "", "C-14", "")</f>
        <v/>
      </c>
      <c r="E173" s="8" t="str">
        <f>IF(本体!M172&lt;&gt; "", "N-13", "")</f>
        <v/>
      </c>
      <c r="F173" s="8" t="str">
        <f>IF(本体!N172&lt;&gt; "", "F-18", "")</f>
        <v/>
      </c>
      <c r="G173" s="8" t="str">
        <f>IF(本体!O172&lt;&gt; "", "Na-22", "")</f>
        <v/>
      </c>
      <c r="H173" s="8" t="str">
        <f>IF(本体!P172&lt;&gt; "", "P-32", "")</f>
        <v/>
      </c>
      <c r="I173" s="8" t="str">
        <f>IF(本体!Q172&lt;&gt; "", "P-33", "")</f>
        <v/>
      </c>
      <c r="J173" s="8" t="str">
        <f>IF(本体!R172&lt;&gt; "", "S-35", "")</f>
        <v/>
      </c>
      <c r="K173" s="8" t="str">
        <f>IF(本体!S172&lt;&gt; "", "Cl-36", "")</f>
        <v/>
      </c>
      <c r="L173" s="8" t="str">
        <f>IF(本体!T172&lt;&gt; "", "Ca-45", "")</f>
        <v/>
      </c>
      <c r="M173" s="8" t="str">
        <f>IF(本体!U172&lt;&gt; "", "Cr-51", "")</f>
        <v/>
      </c>
      <c r="N173" s="8" t="str">
        <f>IF(本体!V172&lt;&gt; "", "Fe-59", "")</f>
        <v/>
      </c>
      <c r="O173" s="8" t="str">
        <f>IF(本体!W172&lt;&gt; "", "Co-57", "")</f>
        <v/>
      </c>
      <c r="P173" s="8" t="str">
        <f>IF(本体!X172&lt;&gt; "", "Co-60", "")</f>
        <v/>
      </c>
      <c r="Q173" s="8" t="str">
        <f>IF(本体!Y172&lt;&gt; "", "Cu-64", "")</f>
        <v/>
      </c>
      <c r="R173" s="8" t="str">
        <f>IF(本体!Z172&lt;&gt; "", "Zn-65", "")</f>
        <v/>
      </c>
      <c r="S173" s="8" t="str">
        <f>IF(本体!AA172&lt;&gt; "", "Ga-67", "")</f>
        <v/>
      </c>
      <c r="T173" s="8" t="str">
        <f>IF(本体!AB172&lt;&gt; "", "Ga-68", "")</f>
        <v/>
      </c>
      <c r="U173" s="8" t="str">
        <f>IF(本体!AC172&lt;&gt; "", "Ge-68", "")</f>
        <v/>
      </c>
      <c r="V173" s="8" t="str">
        <f>IF(本体!AD172&lt;&gt; "", "Y-88", "")</f>
        <v/>
      </c>
      <c r="W173" s="8" t="str">
        <f>IF(本体!AE172&lt;&gt; "", "Zr-89", "")</f>
        <v/>
      </c>
      <c r="X173" s="8" t="str">
        <f>IF(本体!AF172&lt;&gt; "", "Y-90", "")</f>
        <v/>
      </c>
      <c r="Y173" s="8" t="str">
        <f>IF(本体!AG172&lt;&gt; "", "Tc-99m", "")</f>
        <v/>
      </c>
      <c r="Z173" s="8" t="str">
        <f>IF(本体!AH172&lt;&gt; "", "In-111", "")</f>
        <v/>
      </c>
      <c r="AA173" s="8" t="str">
        <f>IF(本体!AI172&lt;&gt; "", "I-123", "")</f>
        <v/>
      </c>
      <c r="AB173" s="8" t="str">
        <f>IF(本体!AJ172&lt;&gt; "", "I-124", "")</f>
        <v/>
      </c>
      <c r="AC173" s="8" t="str">
        <f>IF(本体!AK172&lt;&gt; "", "I-125", "")</f>
        <v/>
      </c>
      <c r="AD173" s="8" t="str">
        <f>IF(本体!AL172&lt;&gt; "", "I-131", "")</f>
        <v/>
      </c>
      <c r="AE173" s="8" t="str">
        <f>IF(本体!AM172&lt;&gt; "", "Ba-135m", "")</f>
        <v/>
      </c>
      <c r="AF173" s="8" t="str">
        <f>IF(本体!AN172&lt;&gt; "", "Cs-137", "")</f>
        <v/>
      </c>
      <c r="AG173" s="8" t="str">
        <f>IF(本体!AO172&lt;&gt; "", "Lu-177", "")</f>
        <v/>
      </c>
      <c r="AH173" s="8" t="str">
        <f>IF(本体!AP172&lt;&gt; "", "Re-188", "")</f>
        <v/>
      </c>
      <c r="AI173" s="8" t="str">
        <f>IF(本体!AQ172&lt;&gt; "", "Ir-192", "")</f>
        <v/>
      </c>
      <c r="AJ173" s="8" t="str">
        <f>IF(本体!AR172&lt;&gt; "", "Tl-201", "")</f>
        <v/>
      </c>
      <c r="AK173" s="8" t="str">
        <f>IF(本体!AS172&lt;&gt; "", "Pb-210", "")</f>
        <v/>
      </c>
      <c r="AL173" s="8" t="str">
        <f>IF(本体!AT172&lt;&gt; "", "At-211", "")</f>
        <v/>
      </c>
      <c r="AM173" s="8" t="str">
        <f>IF(本体!AU172&lt;&gt; "", "Pb-212", "")</f>
        <v/>
      </c>
      <c r="AN173" s="8" t="str">
        <f>IF(本体!AV172&lt;&gt; "", "Ra-223", "")</f>
        <v/>
      </c>
      <c r="AO173" s="8" t="str">
        <f>IF(本体!AW172&lt;&gt; "", "Ra-224", "")</f>
        <v/>
      </c>
      <c r="AP173" s="8" t="str">
        <f>IF(本体!AX172&lt;&gt; "", "Ac-225", "")</f>
        <v/>
      </c>
      <c r="AQ173" s="8" t="str">
        <f t="shared" si="2"/>
        <v/>
      </c>
    </row>
    <row r="174" spans="1:43">
      <c r="A174" s="8">
        <f>本体!C173</f>
        <v>0</v>
      </c>
      <c r="B174" s="8" t="str">
        <f>IF(本体!J173&lt;&gt; "", "H-3", "")</f>
        <v/>
      </c>
      <c r="C174" s="8" t="str">
        <f>IF(本体!K173&lt;&gt; "", "C-11", "")</f>
        <v/>
      </c>
      <c r="D174" s="8" t="str">
        <f>IF(本体!L173&lt;&gt; "", "C-14", "")</f>
        <v/>
      </c>
      <c r="E174" s="8" t="str">
        <f>IF(本体!M173&lt;&gt; "", "N-13", "")</f>
        <v/>
      </c>
      <c r="F174" s="8" t="str">
        <f>IF(本体!N173&lt;&gt; "", "F-18", "")</f>
        <v/>
      </c>
      <c r="G174" s="8" t="str">
        <f>IF(本体!O173&lt;&gt; "", "Na-22", "")</f>
        <v/>
      </c>
      <c r="H174" s="8" t="str">
        <f>IF(本体!P173&lt;&gt; "", "P-32", "")</f>
        <v/>
      </c>
      <c r="I174" s="8" t="str">
        <f>IF(本体!Q173&lt;&gt; "", "P-33", "")</f>
        <v/>
      </c>
      <c r="J174" s="8" t="str">
        <f>IF(本体!R173&lt;&gt; "", "S-35", "")</f>
        <v/>
      </c>
      <c r="K174" s="8" t="str">
        <f>IF(本体!S173&lt;&gt; "", "Cl-36", "")</f>
        <v/>
      </c>
      <c r="L174" s="8" t="str">
        <f>IF(本体!T173&lt;&gt; "", "Ca-45", "")</f>
        <v/>
      </c>
      <c r="M174" s="8" t="str">
        <f>IF(本体!U173&lt;&gt; "", "Cr-51", "")</f>
        <v/>
      </c>
      <c r="N174" s="8" t="str">
        <f>IF(本体!V173&lt;&gt; "", "Fe-59", "")</f>
        <v/>
      </c>
      <c r="O174" s="8" t="str">
        <f>IF(本体!W173&lt;&gt; "", "Co-57", "")</f>
        <v/>
      </c>
      <c r="P174" s="8" t="str">
        <f>IF(本体!X173&lt;&gt; "", "Co-60", "")</f>
        <v/>
      </c>
      <c r="Q174" s="8" t="str">
        <f>IF(本体!Y173&lt;&gt; "", "Cu-64", "")</f>
        <v/>
      </c>
      <c r="R174" s="8" t="str">
        <f>IF(本体!Z173&lt;&gt; "", "Zn-65", "")</f>
        <v/>
      </c>
      <c r="S174" s="8" t="str">
        <f>IF(本体!AA173&lt;&gt; "", "Ga-67", "")</f>
        <v/>
      </c>
      <c r="T174" s="8" t="str">
        <f>IF(本体!AB173&lt;&gt; "", "Ga-68", "")</f>
        <v/>
      </c>
      <c r="U174" s="8" t="str">
        <f>IF(本体!AC173&lt;&gt; "", "Ge-68", "")</f>
        <v/>
      </c>
      <c r="V174" s="8" t="str">
        <f>IF(本体!AD173&lt;&gt; "", "Y-88", "")</f>
        <v/>
      </c>
      <c r="W174" s="8" t="str">
        <f>IF(本体!AE173&lt;&gt; "", "Zr-89", "")</f>
        <v/>
      </c>
      <c r="X174" s="8" t="str">
        <f>IF(本体!AF173&lt;&gt; "", "Y-90", "")</f>
        <v/>
      </c>
      <c r="Y174" s="8" t="str">
        <f>IF(本体!AG173&lt;&gt; "", "Tc-99m", "")</f>
        <v/>
      </c>
      <c r="Z174" s="8" t="str">
        <f>IF(本体!AH173&lt;&gt; "", "In-111", "")</f>
        <v/>
      </c>
      <c r="AA174" s="8" t="str">
        <f>IF(本体!AI173&lt;&gt; "", "I-123", "")</f>
        <v/>
      </c>
      <c r="AB174" s="8" t="str">
        <f>IF(本体!AJ173&lt;&gt; "", "I-124", "")</f>
        <v/>
      </c>
      <c r="AC174" s="8" t="str">
        <f>IF(本体!AK173&lt;&gt; "", "I-125", "")</f>
        <v/>
      </c>
      <c r="AD174" s="8" t="str">
        <f>IF(本体!AL173&lt;&gt; "", "I-131", "")</f>
        <v/>
      </c>
      <c r="AE174" s="8" t="str">
        <f>IF(本体!AM173&lt;&gt; "", "Ba-135m", "")</f>
        <v/>
      </c>
      <c r="AF174" s="8" t="str">
        <f>IF(本体!AN173&lt;&gt; "", "Cs-137", "")</f>
        <v/>
      </c>
      <c r="AG174" s="8" t="str">
        <f>IF(本体!AO173&lt;&gt; "", "Lu-177", "")</f>
        <v/>
      </c>
      <c r="AH174" s="8" t="str">
        <f>IF(本体!AP173&lt;&gt; "", "Re-188", "")</f>
        <v/>
      </c>
      <c r="AI174" s="8" t="str">
        <f>IF(本体!AQ173&lt;&gt; "", "Ir-192", "")</f>
        <v/>
      </c>
      <c r="AJ174" s="8" t="str">
        <f>IF(本体!AR173&lt;&gt; "", "Tl-201", "")</f>
        <v/>
      </c>
      <c r="AK174" s="8" t="str">
        <f>IF(本体!AS173&lt;&gt; "", "Pb-210", "")</f>
        <v/>
      </c>
      <c r="AL174" s="8" t="str">
        <f>IF(本体!AT173&lt;&gt; "", "At-211", "")</f>
        <v/>
      </c>
      <c r="AM174" s="8" t="str">
        <f>IF(本体!AU173&lt;&gt; "", "Pb-212", "")</f>
        <v/>
      </c>
      <c r="AN174" s="8" t="str">
        <f>IF(本体!AV173&lt;&gt; "", "Ra-223", "")</f>
        <v/>
      </c>
      <c r="AO174" s="8" t="str">
        <f>IF(本体!AW173&lt;&gt; "", "Ra-224", "")</f>
        <v/>
      </c>
      <c r="AP174" s="8" t="str">
        <f>IF(本体!AX173&lt;&gt; "", "Ac-225", "")</f>
        <v/>
      </c>
      <c r="AQ174" s="8" t="str">
        <f t="shared" si="2"/>
        <v/>
      </c>
    </row>
    <row r="175" spans="1:43">
      <c r="A175" s="8">
        <f>本体!C174</f>
        <v>0</v>
      </c>
      <c r="B175" s="8" t="str">
        <f>IF(本体!J174&lt;&gt; "", "H-3", "")</f>
        <v/>
      </c>
      <c r="C175" s="8" t="str">
        <f>IF(本体!K174&lt;&gt; "", "C-11", "")</f>
        <v/>
      </c>
      <c r="D175" s="8" t="str">
        <f>IF(本体!L174&lt;&gt; "", "C-14", "")</f>
        <v/>
      </c>
      <c r="E175" s="8" t="str">
        <f>IF(本体!M174&lt;&gt; "", "N-13", "")</f>
        <v/>
      </c>
      <c r="F175" s="8" t="str">
        <f>IF(本体!N174&lt;&gt; "", "F-18", "")</f>
        <v/>
      </c>
      <c r="G175" s="8" t="str">
        <f>IF(本体!O174&lt;&gt; "", "Na-22", "")</f>
        <v/>
      </c>
      <c r="H175" s="8" t="str">
        <f>IF(本体!P174&lt;&gt; "", "P-32", "")</f>
        <v/>
      </c>
      <c r="I175" s="8" t="str">
        <f>IF(本体!Q174&lt;&gt; "", "P-33", "")</f>
        <v/>
      </c>
      <c r="J175" s="8" t="str">
        <f>IF(本体!R174&lt;&gt; "", "S-35", "")</f>
        <v/>
      </c>
      <c r="K175" s="8" t="str">
        <f>IF(本体!S174&lt;&gt; "", "Cl-36", "")</f>
        <v/>
      </c>
      <c r="L175" s="8" t="str">
        <f>IF(本体!T174&lt;&gt; "", "Ca-45", "")</f>
        <v/>
      </c>
      <c r="M175" s="8" t="str">
        <f>IF(本体!U174&lt;&gt; "", "Cr-51", "")</f>
        <v/>
      </c>
      <c r="N175" s="8" t="str">
        <f>IF(本体!V174&lt;&gt; "", "Fe-59", "")</f>
        <v/>
      </c>
      <c r="O175" s="8" t="str">
        <f>IF(本体!W174&lt;&gt; "", "Co-57", "")</f>
        <v/>
      </c>
      <c r="P175" s="8" t="str">
        <f>IF(本体!X174&lt;&gt; "", "Co-60", "")</f>
        <v/>
      </c>
      <c r="Q175" s="8" t="str">
        <f>IF(本体!Y174&lt;&gt; "", "Cu-64", "")</f>
        <v/>
      </c>
      <c r="R175" s="8" t="str">
        <f>IF(本体!Z174&lt;&gt; "", "Zn-65", "")</f>
        <v/>
      </c>
      <c r="S175" s="8" t="str">
        <f>IF(本体!AA174&lt;&gt; "", "Ga-67", "")</f>
        <v/>
      </c>
      <c r="T175" s="8" t="str">
        <f>IF(本体!AB174&lt;&gt; "", "Ga-68", "")</f>
        <v/>
      </c>
      <c r="U175" s="8" t="str">
        <f>IF(本体!AC174&lt;&gt; "", "Ge-68", "")</f>
        <v/>
      </c>
      <c r="V175" s="8" t="str">
        <f>IF(本体!AD174&lt;&gt; "", "Y-88", "")</f>
        <v/>
      </c>
      <c r="W175" s="8" t="str">
        <f>IF(本体!AE174&lt;&gt; "", "Zr-89", "")</f>
        <v/>
      </c>
      <c r="X175" s="8" t="str">
        <f>IF(本体!AF174&lt;&gt; "", "Y-90", "")</f>
        <v/>
      </c>
      <c r="Y175" s="8" t="str">
        <f>IF(本体!AG174&lt;&gt; "", "Tc-99m", "")</f>
        <v/>
      </c>
      <c r="Z175" s="8" t="str">
        <f>IF(本体!AH174&lt;&gt; "", "In-111", "")</f>
        <v/>
      </c>
      <c r="AA175" s="8" t="str">
        <f>IF(本体!AI174&lt;&gt; "", "I-123", "")</f>
        <v/>
      </c>
      <c r="AB175" s="8" t="str">
        <f>IF(本体!AJ174&lt;&gt; "", "I-124", "")</f>
        <v/>
      </c>
      <c r="AC175" s="8" t="str">
        <f>IF(本体!AK174&lt;&gt; "", "I-125", "")</f>
        <v/>
      </c>
      <c r="AD175" s="8" t="str">
        <f>IF(本体!AL174&lt;&gt; "", "I-131", "")</f>
        <v/>
      </c>
      <c r="AE175" s="8" t="str">
        <f>IF(本体!AM174&lt;&gt; "", "Ba-135m", "")</f>
        <v/>
      </c>
      <c r="AF175" s="8" t="str">
        <f>IF(本体!AN174&lt;&gt; "", "Cs-137", "")</f>
        <v/>
      </c>
      <c r="AG175" s="8" t="str">
        <f>IF(本体!AO174&lt;&gt; "", "Lu-177", "")</f>
        <v/>
      </c>
      <c r="AH175" s="8" t="str">
        <f>IF(本体!AP174&lt;&gt; "", "Re-188", "")</f>
        <v/>
      </c>
      <c r="AI175" s="8" t="str">
        <f>IF(本体!AQ174&lt;&gt; "", "Ir-192", "")</f>
        <v/>
      </c>
      <c r="AJ175" s="8" t="str">
        <f>IF(本体!AR174&lt;&gt; "", "Tl-201", "")</f>
        <v/>
      </c>
      <c r="AK175" s="8" t="str">
        <f>IF(本体!AS174&lt;&gt; "", "Pb-210", "")</f>
        <v/>
      </c>
      <c r="AL175" s="8" t="str">
        <f>IF(本体!AT174&lt;&gt; "", "At-211", "")</f>
        <v/>
      </c>
      <c r="AM175" s="8" t="str">
        <f>IF(本体!AU174&lt;&gt; "", "Pb-212", "")</f>
        <v/>
      </c>
      <c r="AN175" s="8" t="str">
        <f>IF(本体!AV174&lt;&gt; "", "Ra-223", "")</f>
        <v/>
      </c>
      <c r="AO175" s="8" t="str">
        <f>IF(本体!AW174&lt;&gt; "", "Ra-224", "")</f>
        <v/>
      </c>
      <c r="AP175" s="8" t="str">
        <f>IF(本体!AX174&lt;&gt; "", "Ac-225", "")</f>
        <v/>
      </c>
      <c r="AQ175" s="8" t="str">
        <f t="shared" si="2"/>
        <v/>
      </c>
    </row>
    <row r="176" spans="1:43">
      <c r="A176" s="8">
        <f>本体!C175</f>
        <v>0</v>
      </c>
      <c r="B176" s="8" t="str">
        <f>IF(本体!J175&lt;&gt; "", "H-3", "")</f>
        <v/>
      </c>
      <c r="C176" s="8" t="str">
        <f>IF(本体!K175&lt;&gt; "", "C-11", "")</f>
        <v/>
      </c>
      <c r="D176" s="8" t="str">
        <f>IF(本体!L175&lt;&gt; "", "C-14", "")</f>
        <v/>
      </c>
      <c r="E176" s="8" t="str">
        <f>IF(本体!M175&lt;&gt; "", "N-13", "")</f>
        <v/>
      </c>
      <c r="F176" s="8" t="str">
        <f>IF(本体!N175&lt;&gt; "", "F-18", "")</f>
        <v/>
      </c>
      <c r="G176" s="8" t="str">
        <f>IF(本体!O175&lt;&gt; "", "Na-22", "")</f>
        <v/>
      </c>
      <c r="H176" s="8" t="str">
        <f>IF(本体!P175&lt;&gt; "", "P-32", "")</f>
        <v/>
      </c>
      <c r="I176" s="8" t="str">
        <f>IF(本体!Q175&lt;&gt; "", "P-33", "")</f>
        <v/>
      </c>
      <c r="J176" s="8" t="str">
        <f>IF(本体!R175&lt;&gt; "", "S-35", "")</f>
        <v/>
      </c>
      <c r="K176" s="8" t="str">
        <f>IF(本体!S175&lt;&gt; "", "Cl-36", "")</f>
        <v/>
      </c>
      <c r="L176" s="8" t="str">
        <f>IF(本体!T175&lt;&gt; "", "Ca-45", "")</f>
        <v/>
      </c>
      <c r="M176" s="8" t="str">
        <f>IF(本体!U175&lt;&gt; "", "Cr-51", "")</f>
        <v/>
      </c>
      <c r="N176" s="8" t="str">
        <f>IF(本体!V175&lt;&gt; "", "Fe-59", "")</f>
        <v/>
      </c>
      <c r="O176" s="8" t="str">
        <f>IF(本体!W175&lt;&gt; "", "Co-57", "")</f>
        <v/>
      </c>
      <c r="P176" s="8" t="str">
        <f>IF(本体!X175&lt;&gt; "", "Co-60", "")</f>
        <v/>
      </c>
      <c r="Q176" s="8" t="str">
        <f>IF(本体!Y175&lt;&gt; "", "Cu-64", "")</f>
        <v/>
      </c>
      <c r="R176" s="8" t="str">
        <f>IF(本体!Z175&lt;&gt; "", "Zn-65", "")</f>
        <v/>
      </c>
      <c r="S176" s="8" t="str">
        <f>IF(本体!AA175&lt;&gt; "", "Ga-67", "")</f>
        <v/>
      </c>
      <c r="T176" s="8" t="str">
        <f>IF(本体!AB175&lt;&gt; "", "Ga-68", "")</f>
        <v/>
      </c>
      <c r="U176" s="8" t="str">
        <f>IF(本体!AC175&lt;&gt; "", "Ge-68", "")</f>
        <v/>
      </c>
      <c r="V176" s="8" t="str">
        <f>IF(本体!AD175&lt;&gt; "", "Y-88", "")</f>
        <v/>
      </c>
      <c r="W176" s="8" t="str">
        <f>IF(本体!AE175&lt;&gt; "", "Zr-89", "")</f>
        <v/>
      </c>
      <c r="X176" s="8" t="str">
        <f>IF(本体!AF175&lt;&gt; "", "Y-90", "")</f>
        <v/>
      </c>
      <c r="Y176" s="8" t="str">
        <f>IF(本体!AG175&lt;&gt; "", "Tc-99m", "")</f>
        <v/>
      </c>
      <c r="Z176" s="8" t="str">
        <f>IF(本体!AH175&lt;&gt; "", "In-111", "")</f>
        <v/>
      </c>
      <c r="AA176" s="8" t="str">
        <f>IF(本体!AI175&lt;&gt; "", "I-123", "")</f>
        <v/>
      </c>
      <c r="AB176" s="8" t="str">
        <f>IF(本体!AJ175&lt;&gt; "", "I-124", "")</f>
        <v/>
      </c>
      <c r="AC176" s="8" t="str">
        <f>IF(本体!AK175&lt;&gt; "", "I-125", "")</f>
        <v/>
      </c>
      <c r="AD176" s="8" t="str">
        <f>IF(本体!AL175&lt;&gt; "", "I-131", "")</f>
        <v/>
      </c>
      <c r="AE176" s="8" t="str">
        <f>IF(本体!AM175&lt;&gt; "", "Ba-135m", "")</f>
        <v/>
      </c>
      <c r="AF176" s="8" t="str">
        <f>IF(本体!AN175&lt;&gt; "", "Cs-137", "")</f>
        <v/>
      </c>
      <c r="AG176" s="8" t="str">
        <f>IF(本体!AO175&lt;&gt; "", "Lu-177", "")</f>
        <v/>
      </c>
      <c r="AH176" s="8" t="str">
        <f>IF(本体!AP175&lt;&gt; "", "Re-188", "")</f>
        <v/>
      </c>
      <c r="AI176" s="8" t="str">
        <f>IF(本体!AQ175&lt;&gt; "", "Ir-192", "")</f>
        <v/>
      </c>
      <c r="AJ176" s="8" t="str">
        <f>IF(本体!AR175&lt;&gt; "", "Tl-201", "")</f>
        <v/>
      </c>
      <c r="AK176" s="8" t="str">
        <f>IF(本体!AS175&lt;&gt; "", "Pb-210", "")</f>
        <v/>
      </c>
      <c r="AL176" s="8" t="str">
        <f>IF(本体!AT175&lt;&gt; "", "At-211", "")</f>
        <v/>
      </c>
      <c r="AM176" s="8" t="str">
        <f>IF(本体!AU175&lt;&gt; "", "Pb-212", "")</f>
        <v/>
      </c>
      <c r="AN176" s="8" t="str">
        <f>IF(本体!AV175&lt;&gt; "", "Ra-223", "")</f>
        <v/>
      </c>
      <c r="AO176" s="8" t="str">
        <f>IF(本体!AW175&lt;&gt; "", "Ra-224", "")</f>
        <v/>
      </c>
      <c r="AP176" s="8" t="str">
        <f>IF(本体!AX175&lt;&gt; "", "Ac-225", "")</f>
        <v/>
      </c>
      <c r="AQ176" s="8" t="str">
        <f t="shared" si="2"/>
        <v/>
      </c>
    </row>
    <row r="177" spans="1:43">
      <c r="A177" s="8">
        <f>本体!C176</f>
        <v>0</v>
      </c>
      <c r="B177" s="8" t="str">
        <f>IF(本体!J176&lt;&gt; "", "H-3", "")</f>
        <v/>
      </c>
      <c r="C177" s="8" t="str">
        <f>IF(本体!K176&lt;&gt; "", "C-11", "")</f>
        <v/>
      </c>
      <c r="D177" s="8" t="str">
        <f>IF(本体!L176&lt;&gt; "", "C-14", "")</f>
        <v/>
      </c>
      <c r="E177" s="8" t="str">
        <f>IF(本体!M176&lt;&gt; "", "N-13", "")</f>
        <v/>
      </c>
      <c r="F177" s="8" t="str">
        <f>IF(本体!N176&lt;&gt; "", "F-18", "")</f>
        <v/>
      </c>
      <c r="G177" s="8" t="str">
        <f>IF(本体!O176&lt;&gt; "", "Na-22", "")</f>
        <v/>
      </c>
      <c r="H177" s="8" t="str">
        <f>IF(本体!P176&lt;&gt; "", "P-32", "")</f>
        <v/>
      </c>
      <c r="I177" s="8" t="str">
        <f>IF(本体!Q176&lt;&gt; "", "P-33", "")</f>
        <v/>
      </c>
      <c r="J177" s="8" t="str">
        <f>IF(本体!R176&lt;&gt; "", "S-35", "")</f>
        <v/>
      </c>
      <c r="K177" s="8" t="str">
        <f>IF(本体!S176&lt;&gt; "", "Cl-36", "")</f>
        <v/>
      </c>
      <c r="L177" s="8" t="str">
        <f>IF(本体!T176&lt;&gt; "", "Ca-45", "")</f>
        <v/>
      </c>
      <c r="M177" s="8" t="str">
        <f>IF(本体!U176&lt;&gt; "", "Cr-51", "")</f>
        <v/>
      </c>
      <c r="N177" s="8" t="str">
        <f>IF(本体!V176&lt;&gt; "", "Fe-59", "")</f>
        <v/>
      </c>
      <c r="O177" s="8" t="str">
        <f>IF(本体!W176&lt;&gt; "", "Co-57", "")</f>
        <v/>
      </c>
      <c r="P177" s="8" t="str">
        <f>IF(本体!X176&lt;&gt; "", "Co-60", "")</f>
        <v/>
      </c>
      <c r="Q177" s="8" t="str">
        <f>IF(本体!Y176&lt;&gt; "", "Cu-64", "")</f>
        <v/>
      </c>
      <c r="R177" s="8" t="str">
        <f>IF(本体!Z176&lt;&gt; "", "Zn-65", "")</f>
        <v/>
      </c>
      <c r="S177" s="8" t="str">
        <f>IF(本体!AA176&lt;&gt; "", "Ga-67", "")</f>
        <v/>
      </c>
      <c r="T177" s="8" t="str">
        <f>IF(本体!AB176&lt;&gt; "", "Ga-68", "")</f>
        <v/>
      </c>
      <c r="U177" s="8" t="str">
        <f>IF(本体!AC176&lt;&gt; "", "Ge-68", "")</f>
        <v/>
      </c>
      <c r="V177" s="8" t="str">
        <f>IF(本体!AD176&lt;&gt; "", "Y-88", "")</f>
        <v/>
      </c>
      <c r="W177" s="8" t="str">
        <f>IF(本体!AE176&lt;&gt; "", "Zr-89", "")</f>
        <v/>
      </c>
      <c r="X177" s="8" t="str">
        <f>IF(本体!AF176&lt;&gt; "", "Y-90", "")</f>
        <v/>
      </c>
      <c r="Y177" s="8" t="str">
        <f>IF(本体!AG176&lt;&gt; "", "Tc-99m", "")</f>
        <v/>
      </c>
      <c r="Z177" s="8" t="str">
        <f>IF(本体!AH176&lt;&gt; "", "In-111", "")</f>
        <v/>
      </c>
      <c r="AA177" s="8" t="str">
        <f>IF(本体!AI176&lt;&gt; "", "I-123", "")</f>
        <v/>
      </c>
      <c r="AB177" s="8" t="str">
        <f>IF(本体!AJ176&lt;&gt; "", "I-124", "")</f>
        <v/>
      </c>
      <c r="AC177" s="8" t="str">
        <f>IF(本体!AK176&lt;&gt; "", "I-125", "")</f>
        <v/>
      </c>
      <c r="AD177" s="8" t="str">
        <f>IF(本体!AL176&lt;&gt; "", "I-131", "")</f>
        <v/>
      </c>
      <c r="AE177" s="8" t="str">
        <f>IF(本体!AM176&lt;&gt; "", "Ba-135m", "")</f>
        <v/>
      </c>
      <c r="AF177" s="8" t="str">
        <f>IF(本体!AN176&lt;&gt; "", "Cs-137", "")</f>
        <v/>
      </c>
      <c r="AG177" s="8" t="str">
        <f>IF(本体!AO176&lt;&gt; "", "Lu-177", "")</f>
        <v/>
      </c>
      <c r="AH177" s="8" t="str">
        <f>IF(本体!AP176&lt;&gt; "", "Re-188", "")</f>
        <v/>
      </c>
      <c r="AI177" s="8" t="str">
        <f>IF(本体!AQ176&lt;&gt; "", "Ir-192", "")</f>
        <v/>
      </c>
      <c r="AJ177" s="8" t="str">
        <f>IF(本体!AR176&lt;&gt; "", "Tl-201", "")</f>
        <v/>
      </c>
      <c r="AK177" s="8" t="str">
        <f>IF(本体!AS176&lt;&gt; "", "Pb-210", "")</f>
        <v/>
      </c>
      <c r="AL177" s="8" t="str">
        <f>IF(本体!AT176&lt;&gt; "", "At-211", "")</f>
        <v/>
      </c>
      <c r="AM177" s="8" t="str">
        <f>IF(本体!AU176&lt;&gt; "", "Pb-212", "")</f>
        <v/>
      </c>
      <c r="AN177" s="8" t="str">
        <f>IF(本体!AV176&lt;&gt; "", "Ra-223", "")</f>
        <v/>
      </c>
      <c r="AO177" s="8" t="str">
        <f>IF(本体!AW176&lt;&gt; "", "Ra-224", "")</f>
        <v/>
      </c>
      <c r="AP177" s="8" t="str">
        <f>IF(本体!AX176&lt;&gt; "", "Ac-225", "")</f>
        <v/>
      </c>
      <c r="AQ177" s="8" t="str">
        <f t="shared" si="2"/>
        <v/>
      </c>
    </row>
    <row r="178" spans="1:43">
      <c r="A178" s="8">
        <f>本体!C177</f>
        <v>0</v>
      </c>
      <c r="B178" s="8" t="str">
        <f>IF(本体!J177&lt;&gt; "", "H-3", "")</f>
        <v/>
      </c>
      <c r="C178" s="8" t="str">
        <f>IF(本体!K177&lt;&gt; "", "C-11", "")</f>
        <v/>
      </c>
      <c r="D178" s="8" t="str">
        <f>IF(本体!L177&lt;&gt; "", "C-14", "")</f>
        <v/>
      </c>
      <c r="E178" s="8" t="str">
        <f>IF(本体!M177&lt;&gt; "", "N-13", "")</f>
        <v/>
      </c>
      <c r="F178" s="8" t="str">
        <f>IF(本体!N177&lt;&gt; "", "F-18", "")</f>
        <v/>
      </c>
      <c r="G178" s="8" t="str">
        <f>IF(本体!O177&lt;&gt; "", "Na-22", "")</f>
        <v/>
      </c>
      <c r="H178" s="8" t="str">
        <f>IF(本体!P177&lt;&gt; "", "P-32", "")</f>
        <v/>
      </c>
      <c r="I178" s="8" t="str">
        <f>IF(本体!Q177&lt;&gt; "", "P-33", "")</f>
        <v/>
      </c>
      <c r="J178" s="8" t="str">
        <f>IF(本体!R177&lt;&gt; "", "S-35", "")</f>
        <v/>
      </c>
      <c r="K178" s="8" t="str">
        <f>IF(本体!S177&lt;&gt; "", "Cl-36", "")</f>
        <v/>
      </c>
      <c r="L178" s="8" t="str">
        <f>IF(本体!T177&lt;&gt; "", "Ca-45", "")</f>
        <v/>
      </c>
      <c r="M178" s="8" t="str">
        <f>IF(本体!U177&lt;&gt; "", "Cr-51", "")</f>
        <v/>
      </c>
      <c r="N178" s="8" t="str">
        <f>IF(本体!V177&lt;&gt; "", "Fe-59", "")</f>
        <v/>
      </c>
      <c r="O178" s="8" t="str">
        <f>IF(本体!W177&lt;&gt; "", "Co-57", "")</f>
        <v/>
      </c>
      <c r="P178" s="8" t="str">
        <f>IF(本体!X177&lt;&gt; "", "Co-60", "")</f>
        <v/>
      </c>
      <c r="Q178" s="8" t="str">
        <f>IF(本体!Y177&lt;&gt; "", "Cu-64", "")</f>
        <v/>
      </c>
      <c r="R178" s="8" t="str">
        <f>IF(本体!Z177&lt;&gt; "", "Zn-65", "")</f>
        <v/>
      </c>
      <c r="S178" s="8" t="str">
        <f>IF(本体!AA177&lt;&gt; "", "Ga-67", "")</f>
        <v/>
      </c>
      <c r="T178" s="8" t="str">
        <f>IF(本体!AB177&lt;&gt; "", "Ga-68", "")</f>
        <v/>
      </c>
      <c r="U178" s="8" t="str">
        <f>IF(本体!AC177&lt;&gt; "", "Ge-68", "")</f>
        <v/>
      </c>
      <c r="V178" s="8" t="str">
        <f>IF(本体!AD177&lt;&gt; "", "Y-88", "")</f>
        <v/>
      </c>
      <c r="W178" s="8" t="str">
        <f>IF(本体!AE177&lt;&gt; "", "Zr-89", "")</f>
        <v/>
      </c>
      <c r="X178" s="8" t="str">
        <f>IF(本体!AF177&lt;&gt; "", "Y-90", "")</f>
        <v/>
      </c>
      <c r="Y178" s="8" t="str">
        <f>IF(本体!AG177&lt;&gt; "", "Tc-99m", "")</f>
        <v/>
      </c>
      <c r="Z178" s="8" t="str">
        <f>IF(本体!AH177&lt;&gt; "", "In-111", "")</f>
        <v/>
      </c>
      <c r="AA178" s="8" t="str">
        <f>IF(本体!AI177&lt;&gt; "", "I-123", "")</f>
        <v/>
      </c>
      <c r="AB178" s="8" t="str">
        <f>IF(本体!AJ177&lt;&gt; "", "I-124", "")</f>
        <v/>
      </c>
      <c r="AC178" s="8" t="str">
        <f>IF(本体!AK177&lt;&gt; "", "I-125", "")</f>
        <v/>
      </c>
      <c r="AD178" s="8" t="str">
        <f>IF(本体!AL177&lt;&gt; "", "I-131", "")</f>
        <v/>
      </c>
      <c r="AE178" s="8" t="str">
        <f>IF(本体!AM177&lt;&gt; "", "Ba-135m", "")</f>
        <v/>
      </c>
      <c r="AF178" s="8" t="str">
        <f>IF(本体!AN177&lt;&gt; "", "Cs-137", "")</f>
        <v/>
      </c>
      <c r="AG178" s="8" t="str">
        <f>IF(本体!AO177&lt;&gt; "", "Lu-177", "")</f>
        <v/>
      </c>
      <c r="AH178" s="8" t="str">
        <f>IF(本体!AP177&lt;&gt; "", "Re-188", "")</f>
        <v/>
      </c>
      <c r="AI178" s="8" t="str">
        <f>IF(本体!AQ177&lt;&gt; "", "Ir-192", "")</f>
        <v/>
      </c>
      <c r="AJ178" s="8" t="str">
        <f>IF(本体!AR177&lt;&gt; "", "Tl-201", "")</f>
        <v/>
      </c>
      <c r="AK178" s="8" t="str">
        <f>IF(本体!AS177&lt;&gt; "", "Pb-210", "")</f>
        <v/>
      </c>
      <c r="AL178" s="8" t="str">
        <f>IF(本体!AT177&lt;&gt; "", "At-211", "")</f>
        <v/>
      </c>
      <c r="AM178" s="8" t="str">
        <f>IF(本体!AU177&lt;&gt; "", "Pb-212", "")</f>
        <v/>
      </c>
      <c r="AN178" s="8" t="str">
        <f>IF(本体!AV177&lt;&gt; "", "Ra-223", "")</f>
        <v/>
      </c>
      <c r="AO178" s="8" t="str">
        <f>IF(本体!AW177&lt;&gt; "", "Ra-224", "")</f>
        <v/>
      </c>
      <c r="AP178" s="8" t="str">
        <f>IF(本体!AX177&lt;&gt; "", "Ac-225", "")</f>
        <v/>
      </c>
      <c r="AQ178" s="8" t="str">
        <f t="shared" si="2"/>
        <v/>
      </c>
    </row>
    <row r="179" spans="1:43">
      <c r="A179" s="8">
        <f>本体!C178</f>
        <v>0</v>
      </c>
      <c r="B179" s="8" t="str">
        <f>IF(本体!J178&lt;&gt; "", "H-3", "")</f>
        <v/>
      </c>
      <c r="C179" s="8" t="str">
        <f>IF(本体!K178&lt;&gt; "", "C-11", "")</f>
        <v/>
      </c>
      <c r="D179" s="8" t="str">
        <f>IF(本体!L178&lt;&gt; "", "C-14", "")</f>
        <v/>
      </c>
      <c r="E179" s="8" t="str">
        <f>IF(本体!M178&lt;&gt; "", "N-13", "")</f>
        <v/>
      </c>
      <c r="F179" s="8" t="str">
        <f>IF(本体!N178&lt;&gt; "", "F-18", "")</f>
        <v/>
      </c>
      <c r="G179" s="8" t="str">
        <f>IF(本体!O178&lt;&gt; "", "Na-22", "")</f>
        <v/>
      </c>
      <c r="H179" s="8" t="str">
        <f>IF(本体!P178&lt;&gt; "", "P-32", "")</f>
        <v/>
      </c>
      <c r="I179" s="8" t="str">
        <f>IF(本体!Q178&lt;&gt; "", "P-33", "")</f>
        <v/>
      </c>
      <c r="J179" s="8" t="str">
        <f>IF(本体!R178&lt;&gt; "", "S-35", "")</f>
        <v/>
      </c>
      <c r="K179" s="8" t="str">
        <f>IF(本体!S178&lt;&gt; "", "Cl-36", "")</f>
        <v/>
      </c>
      <c r="L179" s="8" t="str">
        <f>IF(本体!T178&lt;&gt; "", "Ca-45", "")</f>
        <v/>
      </c>
      <c r="M179" s="8" t="str">
        <f>IF(本体!U178&lt;&gt; "", "Cr-51", "")</f>
        <v/>
      </c>
      <c r="N179" s="8" t="str">
        <f>IF(本体!V178&lt;&gt; "", "Fe-59", "")</f>
        <v/>
      </c>
      <c r="O179" s="8" t="str">
        <f>IF(本体!W178&lt;&gt; "", "Co-57", "")</f>
        <v/>
      </c>
      <c r="P179" s="8" t="str">
        <f>IF(本体!X178&lt;&gt; "", "Co-60", "")</f>
        <v/>
      </c>
      <c r="Q179" s="8" t="str">
        <f>IF(本体!Y178&lt;&gt; "", "Cu-64", "")</f>
        <v/>
      </c>
      <c r="R179" s="8" t="str">
        <f>IF(本体!Z178&lt;&gt; "", "Zn-65", "")</f>
        <v/>
      </c>
      <c r="S179" s="8" t="str">
        <f>IF(本体!AA178&lt;&gt; "", "Ga-67", "")</f>
        <v/>
      </c>
      <c r="T179" s="8" t="str">
        <f>IF(本体!AB178&lt;&gt; "", "Ga-68", "")</f>
        <v/>
      </c>
      <c r="U179" s="8" t="str">
        <f>IF(本体!AC178&lt;&gt; "", "Ge-68", "")</f>
        <v/>
      </c>
      <c r="V179" s="8" t="str">
        <f>IF(本体!AD178&lt;&gt; "", "Y-88", "")</f>
        <v/>
      </c>
      <c r="W179" s="8" t="str">
        <f>IF(本体!AE178&lt;&gt; "", "Zr-89", "")</f>
        <v/>
      </c>
      <c r="X179" s="8" t="str">
        <f>IF(本体!AF178&lt;&gt; "", "Y-90", "")</f>
        <v/>
      </c>
      <c r="Y179" s="8" t="str">
        <f>IF(本体!AG178&lt;&gt; "", "Tc-99m", "")</f>
        <v/>
      </c>
      <c r="Z179" s="8" t="str">
        <f>IF(本体!AH178&lt;&gt; "", "In-111", "")</f>
        <v/>
      </c>
      <c r="AA179" s="8" t="str">
        <f>IF(本体!AI178&lt;&gt; "", "I-123", "")</f>
        <v/>
      </c>
      <c r="AB179" s="8" t="str">
        <f>IF(本体!AJ178&lt;&gt; "", "I-124", "")</f>
        <v/>
      </c>
      <c r="AC179" s="8" t="str">
        <f>IF(本体!AK178&lt;&gt; "", "I-125", "")</f>
        <v/>
      </c>
      <c r="AD179" s="8" t="str">
        <f>IF(本体!AL178&lt;&gt; "", "I-131", "")</f>
        <v/>
      </c>
      <c r="AE179" s="8" t="str">
        <f>IF(本体!AM178&lt;&gt; "", "Ba-135m", "")</f>
        <v/>
      </c>
      <c r="AF179" s="8" t="str">
        <f>IF(本体!AN178&lt;&gt; "", "Cs-137", "")</f>
        <v/>
      </c>
      <c r="AG179" s="8" t="str">
        <f>IF(本体!AO178&lt;&gt; "", "Lu-177", "")</f>
        <v/>
      </c>
      <c r="AH179" s="8" t="str">
        <f>IF(本体!AP178&lt;&gt; "", "Re-188", "")</f>
        <v/>
      </c>
      <c r="AI179" s="8" t="str">
        <f>IF(本体!AQ178&lt;&gt; "", "Ir-192", "")</f>
        <v/>
      </c>
      <c r="AJ179" s="8" t="str">
        <f>IF(本体!AR178&lt;&gt; "", "Tl-201", "")</f>
        <v/>
      </c>
      <c r="AK179" s="8" t="str">
        <f>IF(本体!AS178&lt;&gt; "", "Pb-210", "")</f>
        <v/>
      </c>
      <c r="AL179" s="8" t="str">
        <f>IF(本体!AT178&lt;&gt; "", "At-211", "")</f>
        <v/>
      </c>
      <c r="AM179" s="8" t="str">
        <f>IF(本体!AU178&lt;&gt; "", "Pb-212", "")</f>
        <v/>
      </c>
      <c r="AN179" s="8" t="str">
        <f>IF(本体!AV178&lt;&gt; "", "Ra-223", "")</f>
        <v/>
      </c>
      <c r="AO179" s="8" t="str">
        <f>IF(本体!AW178&lt;&gt; "", "Ra-224", "")</f>
        <v/>
      </c>
      <c r="AP179" s="8" t="str">
        <f>IF(本体!AX178&lt;&gt; "", "Ac-225", "")</f>
        <v/>
      </c>
      <c r="AQ179" s="8" t="str">
        <f t="shared" si="2"/>
        <v/>
      </c>
    </row>
    <row r="180" spans="1:43">
      <c r="A180" s="8">
        <f>本体!C179</f>
        <v>0</v>
      </c>
      <c r="B180" s="8" t="str">
        <f>IF(本体!J179&lt;&gt; "", "H-3", "")</f>
        <v/>
      </c>
      <c r="C180" s="8" t="str">
        <f>IF(本体!K179&lt;&gt; "", "C-11", "")</f>
        <v/>
      </c>
      <c r="D180" s="8" t="str">
        <f>IF(本体!L179&lt;&gt; "", "C-14", "")</f>
        <v/>
      </c>
      <c r="E180" s="8" t="str">
        <f>IF(本体!M179&lt;&gt; "", "N-13", "")</f>
        <v/>
      </c>
      <c r="F180" s="8" t="str">
        <f>IF(本体!N179&lt;&gt; "", "F-18", "")</f>
        <v/>
      </c>
      <c r="G180" s="8" t="str">
        <f>IF(本体!O179&lt;&gt; "", "Na-22", "")</f>
        <v/>
      </c>
      <c r="H180" s="8" t="str">
        <f>IF(本体!P179&lt;&gt; "", "P-32", "")</f>
        <v/>
      </c>
      <c r="I180" s="8" t="str">
        <f>IF(本体!Q179&lt;&gt; "", "P-33", "")</f>
        <v/>
      </c>
      <c r="J180" s="8" t="str">
        <f>IF(本体!R179&lt;&gt; "", "S-35", "")</f>
        <v/>
      </c>
      <c r="K180" s="8" t="str">
        <f>IF(本体!S179&lt;&gt; "", "Cl-36", "")</f>
        <v/>
      </c>
      <c r="L180" s="8" t="str">
        <f>IF(本体!T179&lt;&gt; "", "Ca-45", "")</f>
        <v/>
      </c>
      <c r="M180" s="8" t="str">
        <f>IF(本体!U179&lt;&gt; "", "Cr-51", "")</f>
        <v/>
      </c>
      <c r="N180" s="8" t="str">
        <f>IF(本体!V179&lt;&gt; "", "Fe-59", "")</f>
        <v/>
      </c>
      <c r="O180" s="8" t="str">
        <f>IF(本体!W179&lt;&gt; "", "Co-57", "")</f>
        <v/>
      </c>
      <c r="P180" s="8" t="str">
        <f>IF(本体!X179&lt;&gt; "", "Co-60", "")</f>
        <v/>
      </c>
      <c r="Q180" s="8" t="str">
        <f>IF(本体!Y179&lt;&gt; "", "Cu-64", "")</f>
        <v/>
      </c>
      <c r="R180" s="8" t="str">
        <f>IF(本体!Z179&lt;&gt; "", "Zn-65", "")</f>
        <v/>
      </c>
      <c r="S180" s="8" t="str">
        <f>IF(本体!AA179&lt;&gt; "", "Ga-67", "")</f>
        <v/>
      </c>
      <c r="T180" s="8" t="str">
        <f>IF(本体!AB179&lt;&gt; "", "Ga-68", "")</f>
        <v/>
      </c>
      <c r="U180" s="8" t="str">
        <f>IF(本体!AC179&lt;&gt; "", "Ge-68", "")</f>
        <v/>
      </c>
      <c r="V180" s="8" t="str">
        <f>IF(本体!AD179&lt;&gt; "", "Y-88", "")</f>
        <v/>
      </c>
      <c r="W180" s="8" t="str">
        <f>IF(本体!AE179&lt;&gt; "", "Zr-89", "")</f>
        <v/>
      </c>
      <c r="X180" s="8" t="str">
        <f>IF(本体!AF179&lt;&gt; "", "Y-90", "")</f>
        <v/>
      </c>
      <c r="Y180" s="8" t="str">
        <f>IF(本体!AG179&lt;&gt; "", "Tc-99m", "")</f>
        <v/>
      </c>
      <c r="Z180" s="8" t="str">
        <f>IF(本体!AH179&lt;&gt; "", "In-111", "")</f>
        <v/>
      </c>
      <c r="AA180" s="8" t="str">
        <f>IF(本体!AI179&lt;&gt; "", "I-123", "")</f>
        <v/>
      </c>
      <c r="AB180" s="8" t="str">
        <f>IF(本体!AJ179&lt;&gt; "", "I-124", "")</f>
        <v/>
      </c>
      <c r="AC180" s="8" t="str">
        <f>IF(本体!AK179&lt;&gt; "", "I-125", "")</f>
        <v/>
      </c>
      <c r="AD180" s="8" t="str">
        <f>IF(本体!AL179&lt;&gt; "", "I-131", "")</f>
        <v/>
      </c>
      <c r="AE180" s="8" t="str">
        <f>IF(本体!AM179&lt;&gt; "", "Ba-135m", "")</f>
        <v/>
      </c>
      <c r="AF180" s="8" t="str">
        <f>IF(本体!AN179&lt;&gt; "", "Cs-137", "")</f>
        <v/>
      </c>
      <c r="AG180" s="8" t="str">
        <f>IF(本体!AO179&lt;&gt; "", "Lu-177", "")</f>
        <v/>
      </c>
      <c r="AH180" s="8" t="str">
        <f>IF(本体!AP179&lt;&gt; "", "Re-188", "")</f>
        <v/>
      </c>
      <c r="AI180" s="8" t="str">
        <f>IF(本体!AQ179&lt;&gt; "", "Ir-192", "")</f>
        <v/>
      </c>
      <c r="AJ180" s="8" t="str">
        <f>IF(本体!AR179&lt;&gt; "", "Tl-201", "")</f>
        <v/>
      </c>
      <c r="AK180" s="8" t="str">
        <f>IF(本体!AS179&lt;&gt; "", "Pb-210", "")</f>
        <v/>
      </c>
      <c r="AL180" s="8" t="str">
        <f>IF(本体!AT179&lt;&gt; "", "At-211", "")</f>
        <v/>
      </c>
      <c r="AM180" s="8" t="str">
        <f>IF(本体!AU179&lt;&gt; "", "Pb-212", "")</f>
        <v/>
      </c>
      <c r="AN180" s="8" t="str">
        <f>IF(本体!AV179&lt;&gt; "", "Ra-223", "")</f>
        <v/>
      </c>
      <c r="AO180" s="8" t="str">
        <f>IF(本体!AW179&lt;&gt; "", "Ra-224", "")</f>
        <v/>
      </c>
      <c r="AP180" s="8" t="str">
        <f>IF(本体!AX179&lt;&gt; "", "Ac-225", "")</f>
        <v/>
      </c>
      <c r="AQ180" s="8" t="str">
        <f t="shared" si="2"/>
        <v/>
      </c>
    </row>
    <row r="181" spans="1:43">
      <c r="A181" s="8">
        <f>本体!C180</f>
        <v>0</v>
      </c>
      <c r="B181" s="8" t="str">
        <f>IF(本体!J180&lt;&gt; "", "3H", "")</f>
        <v/>
      </c>
      <c r="C181" s="8" t="str">
        <f>IF(本体!K180&lt;&gt; "", "11C", "")</f>
        <v/>
      </c>
      <c r="D181" s="8" t="str">
        <f>IF(本体!L180&lt;&gt; "", "14C", "")</f>
        <v/>
      </c>
      <c r="E181" s="8" t="str">
        <f>IF(本体!M180&lt;&gt; "", "13N", "")</f>
        <v/>
      </c>
      <c r="F181" s="8" t="str">
        <f>IF(本体!N180&lt;&gt; "", "18F", "")</f>
        <v/>
      </c>
      <c r="G181" s="8" t="str">
        <f>IF(本体!O180&lt;&gt; "", "22Na", "")</f>
        <v/>
      </c>
      <c r="H181" s="8" t="str">
        <f>IF(本体!P180&lt;&gt; "", "32P", "")</f>
        <v/>
      </c>
      <c r="I181" s="8" t="str">
        <f>IF(本体!Q180&lt;&gt; "", "33P", "")</f>
        <v/>
      </c>
      <c r="J181" s="8" t="str">
        <f>IF(本体!R180&lt;&gt; "", "35S", "")</f>
        <v/>
      </c>
      <c r="K181" s="8" t="str">
        <f>IF(本体!S180&lt;&gt; "", "36Cl", "")</f>
        <v/>
      </c>
      <c r="L181" s="8" t="str">
        <f>IF(本体!T180&lt;&gt; "", "45Ca", "")</f>
        <v/>
      </c>
      <c r="M181" s="8" t="str">
        <f>IF(本体!U180&lt;&gt; "", "51Cr", "")</f>
        <v/>
      </c>
      <c r="N181" s="8" t="str">
        <f>IF(本体!V180&lt;&gt; "", "59Fe", "")</f>
        <v/>
      </c>
      <c r="O181" s="8" t="str">
        <f>IF(本体!W180&lt;&gt; "", "57Co", "")</f>
        <v/>
      </c>
      <c r="P181" s="8" t="str">
        <f>IF(本体!X180&lt;&gt; "", "60Co", "")</f>
        <v/>
      </c>
      <c r="Q181" s="8" t="str">
        <f>IF(本体!Y180&lt;&gt; "", "64Cu", "")</f>
        <v/>
      </c>
      <c r="R181" s="8" t="str">
        <f>IF(本体!Z180&lt;&gt; "", "65Zn", "")</f>
        <v/>
      </c>
      <c r="S181" s="8" t="str">
        <f>IF(本体!AA180&lt;&gt; "", "67Ga", "")</f>
        <v/>
      </c>
      <c r="T181" s="8" t="str">
        <f>IF(本体!AB180&lt;&gt; "", "68Ga", "")</f>
        <v/>
      </c>
      <c r="U181" s="8" t="str">
        <f>IF(本体!AC180&lt;&gt; "", "68Ge", "")</f>
        <v/>
      </c>
      <c r="V181" s="8" t="str">
        <f>IF(本体!AD180&lt;&gt; "", "88Y", "")</f>
        <v/>
      </c>
      <c r="W181" s="8" t="str">
        <f>IF(本体!AE180&lt;&gt; "", "89Zr", "")</f>
        <v/>
      </c>
      <c r="X181" s="8" t="str">
        <f>IF(本体!AF180&lt;&gt; "", "90Y", "")</f>
        <v/>
      </c>
      <c r="Y181" s="8" t="str">
        <f>IF(本体!AG180&lt;&gt; "", "99mTc", "")</f>
        <v/>
      </c>
      <c r="Z181" s="8" t="str">
        <f>IF(本体!AH180&lt;&gt; "", "111In", "")</f>
        <v/>
      </c>
      <c r="AA181" s="8" t="str">
        <f>IF(本体!AI180&lt;&gt; "", "123I", "")</f>
        <v/>
      </c>
      <c r="AB181" s="8" t="str">
        <f>IF(本体!AJ180&lt;&gt; "", "124I", "")</f>
        <v/>
      </c>
      <c r="AC181" s="8" t="str">
        <f>IF(本体!AK180&lt;&gt; "", "125I", "")</f>
        <v/>
      </c>
      <c r="AD181" s="8" t="str">
        <f>IF(本体!AL180&lt;&gt; "", "131I", "")</f>
        <v/>
      </c>
      <c r="AE181" s="8" t="str">
        <f>IF(本体!AM180&lt;&gt; "", "135mBa", "")</f>
        <v/>
      </c>
      <c r="AF181" s="8" t="str">
        <f>IF(本体!AN180&lt;&gt; "", "137Cs", "")</f>
        <v/>
      </c>
      <c r="AG181" s="8" t="str">
        <f>IF(本体!AO180&lt;&gt; "", "177Lu", "")</f>
        <v/>
      </c>
      <c r="AH181" s="8" t="str">
        <f>IF(本体!AP180&lt;&gt; "", "188Re", "")</f>
        <v/>
      </c>
      <c r="AI181" s="8" t="str">
        <f>IF(本体!AQ180&lt;&gt; "", "192Ir", "")</f>
        <v/>
      </c>
      <c r="AJ181" s="8" t="str">
        <f>IF(本体!AR180&lt;&gt; "", "201Tl", "")</f>
        <v/>
      </c>
      <c r="AK181" s="8" t="str">
        <f>IF(本体!AS180&lt;&gt; "", "210Pb", "")</f>
        <v/>
      </c>
      <c r="AL181" s="8" t="str">
        <f>IF(本体!AT180&lt;&gt; "", "211At", "")</f>
        <v/>
      </c>
      <c r="AM181" s="8" t="str">
        <f>IF(本体!AU180&lt;&gt; "", "212Pb", "")</f>
        <v/>
      </c>
      <c r="AN181" s="8" t="str">
        <f>IF(本体!AV180&lt;&gt; "", "223Ra", "")</f>
        <v/>
      </c>
      <c r="AO181" s="8" t="str">
        <f>IF(本体!AW180&lt;&gt; "", "224Ra", "")</f>
        <v/>
      </c>
      <c r="AP181" s="8" t="str">
        <f>IF(本体!AX180&lt;&gt; "", "225Ac", "")</f>
        <v/>
      </c>
      <c r="AQ181" s="8" t="str">
        <f t="shared" si="2"/>
        <v/>
      </c>
    </row>
    <row r="182" spans="1:43">
      <c r="A182" s="8">
        <f>本体!C181</f>
        <v>0</v>
      </c>
      <c r="B182" s="8" t="str">
        <f>IF(本体!J181&lt;&gt; "", "3H", "")</f>
        <v/>
      </c>
      <c r="C182" s="8" t="str">
        <f>IF(本体!K181&lt;&gt; "", "11C", "")</f>
        <v/>
      </c>
      <c r="D182" s="8" t="str">
        <f>IF(本体!L181&lt;&gt; "", "14C", "")</f>
        <v/>
      </c>
      <c r="E182" s="8" t="str">
        <f>IF(本体!M181&lt;&gt; "", "13N", "")</f>
        <v/>
      </c>
      <c r="F182" s="8" t="str">
        <f>IF(本体!N181&lt;&gt; "", "18F", "")</f>
        <v/>
      </c>
      <c r="G182" s="8" t="str">
        <f>IF(本体!O181&lt;&gt; "", "22Na", "")</f>
        <v/>
      </c>
      <c r="H182" s="8" t="str">
        <f>IF(本体!P181&lt;&gt; "", "32P", "")</f>
        <v/>
      </c>
      <c r="I182" s="8" t="str">
        <f>IF(本体!Q181&lt;&gt; "", "33P", "")</f>
        <v/>
      </c>
      <c r="J182" s="8" t="str">
        <f>IF(本体!R181&lt;&gt; "", "35S", "")</f>
        <v/>
      </c>
      <c r="K182" s="8" t="str">
        <f>IF(本体!S181&lt;&gt; "", "36Cl", "")</f>
        <v/>
      </c>
      <c r="L182" s="8" t="str">
        <f>IF(本体!T181&lt;&gt; "", "45Ca", "")</f>
        <v/>
      </c>
      <c r="M182" s="8" t="str">
        <f>IF(本体!U181&lt;&gt; "", "51Cr", "")</f>
        <v/>
      </c>
      <c r="N182" s="8" t="str">
        <f>IF(本体!V181&lt;&gt; "", "59Fe", "")</f>
        <v/>
      </c>
      <c r="O182" s="8" t="str">
        <f>IF(本体!W181&lt;&gt; "", "57Co", "")</f>
        <v/>
      </c>
      <c r="P182" s="8" t="str">
        <f>IF(本体!X181&lt;&gt; "", "60Co", "")</f>
        <v/>
      </c>
      <c r="Q182" s="8" t="str">
        <f>IF(本体!Y181&lt;&gt; "", "64Cu", "")</f>
        <v/>
      </c>
      <c r="R182" s="8" t="str">
        <f>IF(本体!Z181&lt;&gt; "", "65Zn", "")</f>
        <v/>
      </c>
      <c r="S182" s="8" t="str">
        <f>IF(本体!AA181&lt;&gt; "", "67Ga", "")</f>
        <v/>
      </c>
      <c r="T182" s="8" t="str">
        <f>IF(本体!AB181&lt;&gt; "", "68Ga", "")</f>
        <v/>
      </c>
      <c r="U182" s="8" t="str">
        <f>IF(本体!AC181&lt;&gt; "", "68Ge", "")</f>
        <v/>
      </c>
      <c r="V182" s="8" t="str">
        <f>IF(本体!AD181&lt;&gt; "", "88Y", "")</f>
        <v/>
      </c>
      <c r="W182" s="8" t="str">
        <f>IF(本体!AE181&lt;&gt; "", "89Zr", "")</f>
        <v/>
      </c>
      <c r="X182" s="8" t="str">
        <f>IF(本体!AF181&lt;&gt; "", "90Y", "")</f>
        <v/>
      </c>
      <c r="Y182" s="8" t="str">
        <f>IF(本体!AG181&lt;&gt; "", "99mTc", "")</f>
        <v/>
      </c>
      <c r="Z182" s="8" t="str">
        <f>IF(本体!AH181&lt;&gt; "", "111In", "")</f>
        <v/>
      </c>
      <c r="AA182" s="8" t="str">
        <f>IF(本体!AI181&lt;&gt; "", "123I", "")</f>
        <v/>
      </c>
      <c r="AB182" s="8" t="str">
        <f>IF(本体!AJ181&lt;&gt; "", "124I", "")</f>
        <v/>
      </c>
      <c r="AC182" s="8" t="str">
        <f>IF(本体!AK181&lt;&gt; "", "125I", "")</f>
        <v/>
      </c>
      <c r="AD182" s="8" t="str">
        <f>IF(本体!AL181&lt;&gt; "", "131I", "")</f>
        <v/>
      </c>
      <c r="AE182" s="8" t="str">
        <f>IF(本体!AM181&lt;&gt; "", "135mBa", "")</f>
        <v/>
      </c>
      <c r="AF182" s="8" t="str">
        <f>IF(本体!AN181&lt;&gt; "", "137Cs", "")</f>
        <v/>
      </c>
      <c r="AG182" s="8" t="str">
        <f>IF(本体!AO181&lt;&gt; "", "177Lu", "")</f>
        <v/>
      </c>
      <c r="AH182" s="8" t="str">
        <f>IF(本体!AP181&lt;&gt; "", "188Re", "")</f>
        <v/>
      </c>
      <c r="AI182" s="8" t="str">
        <f>IF(本体!AQ181&lt;&gt; "", "192Ir", "")</f>
        <v/>
      </c>
      <c r="AJ182" s="8" t="str">
        <f>IF(本体!AR181&lt;&gt; "", "201Tl", "")</f>
        <v/>
      </c>
      <c r="AK182" s="8" t="str">
        <f>IF(本体!AS181&lt;&gt; "", "210Pb", "")</f>
        <v/>
      </c>
      <c r="AL182" s="8" t="str">
        <f>IF(本体!AT181&lt;&gt; "", "211At", "")</f>
        <v/>
      </c>
      <c r="AM182" s="8" t="str">
        <f>IF(本体!AU181&lt;&gt; "", "212Pb", "")</f>
        <v/>
      </c>
      <c r="AN182" s="8" t="str">
        <f>IF(本体!AV181&lt;&gt; "", "223Ra", "")</f>
        <v/>
      </c>
      <c r="AO182" s="8" t="str">
        <f>IF(本体!AW181&lt;&gt; "", "224Ra", "")</f>
        <v/>
      </c>
      <c r="AP182" s="8" t="str">
        <f>IF(本体!AX181&lt;&gt; "", "225Ac", "")</f>
        <v/>
      </c>
      <c r="AQ182" s="8" t="str">
        <f t="shared" si="2"/>
        <v/>
      </c>
    </row>
    <row r="183" spans="1:43">
      <c r="A183" s="8">
        <f>本体!C182</f>
        <v>0</v>
      </c>
      <c r="B183" s="8" t="str">
        <f>IF(本体!J182&lt;&gt; "", "3H", "")</f>
        <v/>
      </c>
      <c r="C183" s="8" t="str">
        <f>IF(本体!K182&lt;&gt; "", "11C", "")</f>
        <v/>
      </c>
      <c r="D183" s="8" t="str">
        <f>IF(本体!L182&lt;&gt; "", "14C", "")</f>
        <v/>
      </c>
      <c r="E183" s="8" t="str">
        <f>IF(本体!M182&lt;&gt; "", "13N", "")</f>
        <v/>
      </c>
      <c r="F183" s="8" t="str">
        <f>IF(本体!N182&lt;&gt; "", "18F", "")</f>
        <v/>
      </c>
      <c r="G183" s="8" t="str">
        <f>IF(本体!O182&lt;&gt; "", "22Na", "")</f>
        <v/>
      </c>
      <c r="H183" s="8" t="str">
        <f>IF(本体!P182&lt;&gt; "", "32P", "")</f>
        <v/>
      </c>
      <c r="I183" s="8" t="str">
        <f>IF(本体!Q182&lt;&gt; "", "33P", "")</f>
        <v/>
      </c>
      <c r="J183" s="8" t="str">
        <f>IF(本体!R182&lt;&gt; "", "35S", "")</f>
        <v/>
      </c>
      <c r="K183" s="8" t="str">
        <f>IF(本体!S182&lt;&gt; "", "36Cl", "")</f>
        <v/>
      </c>
      <c r="L183" s="8" t="str">
        <f>IF(本体!T182&lt;&gt; "", "45Ca", "")</f>
        <v/>
      </c>
      <c r="M183" s="8" t="str">
        <f>IF(本体!U182&lt;&gt; "", "51Cr", "")</f>
        <v/>
      </c>
      <c r="N183" s="8" t="str">
        <f>IF(本体!V182&lt;&gt; "", "59Fe", "")</f>
        <v/>
      </c>
      <c r="O183" s="8" t="str">
        <f>IF(本体!W182&lt;&gt; "", "57Co", "")</f>
        <v/>
      </c>
      <c r="P183" s="8" t="str">
        <f>IF(本体!X182&lt;&gt; "", "60Co", "")</f>
        <v/>
      </c>
      <c r="Q183" s="8" t="str">
        <f>IF(本体!Y182&lt;&gt; "", "64Cu", "")</f>
        <v/>
      </c>
      <c r="R183" s="8" t="str">
        <f>IF(本体!Z182&lt;&gt; "", "65Zn", "")</f>
        <v/>
      </c>
      <c r="S183" s="8" t="str">
        <f>IF(本体!AA182&lt;&gt; "", "67Ga", "")</f>
        <v/>
      </c>
      <c r="T183" s="8" t="str">
        <f>IF(本体!AB182&lt;&gt; "", "68Ga", "")</f>
        <v/>
      </c>
      <c r="U183" s="8" t="str">
        <f>IF(本体!AC182&lt;&gt; "", "68Ge", "")</f>
        <v/>
      </c>
      <c r="V183" s="8" t="str">
        <f>IF(本体!AD182&lt;&gt; "", "88Y", "")</f>
        <v/>
      </c>
      <c r="W183" s="8" t="str">
        <f>IF(本体!AE182&lt;&gt; "", "89Zr", "")</f>
        <v/>
      </c>
      <c r="X183" s="8" t="str">
        <f>IF(本体!AF182&lt;&gt; "", "90Y", "")</f>
        <v/>
      </c>
      <c r="Y183" s="8" t="str">
        <f>IF(本体!AG182&lt;&gt; "", "99mTc", "")</f>
        <v/>
      </c>
      <c r="Z183" s="8" t="str">
        <f>IF(本体!AH182&lt;&gt; "", "111In", "")</f>
        <v/>
      </c>
      <c r="AA183" s="8" t="str">
        <f>IF(本体!AI182&lt;&gt; "", "123I", "")</f>
        <v/>
      </c>
      <c r="AB183" s="8" t="str">
        <f>IF(本体!AJ182&lt;&gt; "", "124I", "")</f>
        <v/>
      </c>
      <c r="AC183" s="8" t="str">
        <f>IF(本体!AK182&lt;&gt; "", "125I", "")</f>
        <v/>
      </c>
      <c r="AD183" s="8" t="str">
        <f>IF(本体!AL182&lt;&gt; "", "131I", "")</f>
        <v/>
      </c>
      <c r="AE183" s="8" t="str">
        <f>IF(本体!AM182&lt;&gt; "", "135mBa", "")</f>
        <v/>
      </c>
      <c r="AF183" s="8" t="str">
        <f>IF(本体!AN182&lt;&gt; "", "137Cs", "")</f>
        <v/>
      </c>
      <c r="AG183" s="8" t="str">
        <f>IF(本体!AO182&lt;&gt; "", "177Lu", "")</f>
        <v/>
      </c>
      <c r="AH183" s="8" t="str">
        <f>IF(本体!AP182&lt;&gt; "", "188Re", "")</f>
        <v/>
      </c>
      <c r="AI183" s="8" t="str">
        <f>IF(本体!AQ182&lt;&gt; "", "192Ir", "")</f>
        <v/>
      </c>
      <c r="AJ183" s="8" t="str">
        <f>IF(本体!AR182&lt;&gt; "", "201Tl", "")</f>
        <v/>
      </c>
      <c r="AK183" s="8" t="str">
        <f>IF(本体!AS182&lt;&gt; "", "210Pb", "")</f>
        <v/>
      </c>
      <c r="AL183" s="8" t="str">
        <f>IF(本体!AT182&lt;&gt; "", "211At", "")</f>
        <v/>
      </c>
      <c r="AM183" s="8" t="str">
        <f>IF(本体!AU182&lt;&gt; "", "212Pb", "")</f>
        <v/>
      </c>
      <c r="AN183" s="8" t="str">
        <f>IF(本体!AV182&lt;&gt; "", "223Ra", "")</f>
        <v/>
      </c>
      <c r="AO183" s="8" t="str">
        <f>IF(本体!AW182&lt;&gt; "", "224Ra", "")</f>
        <v/>
      </c>
      <c r="AP183" s="8" t="str">
        <f>IF(本体!AX182&lt;&gt; "", "225Ac", "")</f>
        <v/>
      </c>
      <c r="AQ183" s="8" t="str">
        <f t="shared" si="2"/>
        <v/>
      </c>
    </row>
    <row r="184" spans="1:43">
      <c r="A184" s="8">
        <f>本体!C183</f>
        <v>0</v>
      </c>
      <c r="B184" s="8" t="str">
        <f>IF(本体!J183&lt;&gt; "", "3H", "")</f>
        <v/>
      </c>
      <c r="C184" s="8" t="str">
        <f>IF(本体!K183&lt;&gt; "", "11C", "")</f>
        <v/>
      </c>
      <c r="D184" s="8" t="str">
        <f>IF(本体!L183&lt;&gt; "", "14C", "")</f>
        <v/>
      </c>
      <c r="E184" s="8" t="str">
        <f>IF(本体!M183&lt;&gt; "", "13N", "")</f>
        <v/>
      </c>
      <c r="F184" s="8" t="str">
        <f>IF(本体!N183&lt;&gt; "", "18F", "")</f>
        <v/>
      </c>
      <c r="G184" s="8" t="str">
        <f>IF(本体!O183&lt;&gt; "", "22Na", "")</f>
        <v/>
      </c>
      <c r="H184" s="8" t="str">
        <f>IF(本体!P183&lt;&gt; "", "32P", "")</f>
        <v/>
      </c>
      <c r="I184" s="8" t="str">
        <f>IF(本体!Q183&lt;&gt; "", "33P", "")</f>
        <v/>
      </c>
      <c r="J184" s="8" t="str">
        <f>IF(本体!R183&lt;&gt; "", "35S", "")</f>
        <v/>
      </c>
      <c r="K184" s="8" t="str">
        <f>IF(本体!S183&lt;&gt; "", "36Cl", "")</f>
        <v/>
      </c>
      <c r="L184" s="8" t="str">
        <f>IF(本体!T183&lt;&gt; "", "45Ca", "")</f>
        <v/>
      </c>
      <c r="M184" s="8" t="str">
        <f>IF(本体!U183&lt;&gt; "", "51Cr", "")</f>
        <v/>
      </c>
      <c r="N184" s="8" t="str">
        <f>IF(本体!V183&lt;&gt; "", "59Fe", "")</f>
        <v/>
      </c>
      <c r="O184" s="8" t="str">
        <f>IF(本体!W183&lt;&gt; "", "57Co", "")</f>
        <v/>
      </c>
      <c r="P184" s="8" t="str">
        <f>IF(本体!X183&lt;&gt; "", "60Co", "")</f>
        <v/>
      </c>
      <c r="Q184" s="8" t="str">
        <f>IF(本体!Y183&lt;&gt; "", "64Cu", "")</f>
        <v/>
      </c>
      <c r="R184" s="8" t="str">
        <f>IF(本体!Z183&lt;&gt; "", "65Zn", "")</f>
        <v/>
      </c>
      <c r="S184" s="8" t="str">
        <f>IF(本体!AA183&lt;&gt; "", "67Ga", "")</f>
        <v/>
      </c>
      <c r="T184" s="8" t="str">
        <f>IF(本体!AB183&lt;&gt; "", "68Ga", "")</f>
        <v/>
      </c>
      <c r="U184" s="8" t="str">
        <f>IF(本体!AC183&lt;&gt; "", "68Ge", "")</f>
        <v/>
      </c>
      <c r="V184" s="8" t="str">
        <f>IF(本体!AD183&lt;&gt; "", "88Y", "")</f>
        <v/>
      </c>
      <c r="W184" s="8" t="str">
        <f>IF(本体!AE183&lt;&gt; "", "89Zr", "")</f>
        <v/>
      </c>
      <c r="X184" s="8" t="str">
        <f>IF(本体!AF183&lt;&gt; "", "90Y", "")</f>
        <v/>
      </c>
      <c r="Y184" s="8" t="str">
        <f>IF(本体!AG183&lt;&gt; "", "99mTc", "")</f>
        <v/>
      </c>
      <c r="Z184" s="8" t="str">
        <f>IF(本体!AH183&lt;&gt; "", "111In", "")</f>
        <v/>
      </c>
      <c r="AA184" s="8" t="str">
        <f>IF(本体!AI183&lt;&gt; "", "123I", "")</f>
        <v/>
      </c>
      <c r="AB184" s="8" t="str">
        <f>IF(本体!AJ183&lt;&gt; "", "124I", "")</f>
        <v/>
      </c>
      <c r="AC184" s="8" t="str">
        <f>IF(本体!AK183&lt;&gt; "", "125I", "")</f>
        <v/>
      </c>
      <c r="AD184" s="8" t="str">
        <f>IF(本体!AL183&lt;&gt; "", "131I", "")</f>
        <v/>
      </c>
      <c r="AE184" s="8" t="str">
        <f>IF(本体!AM183&lt;&gt; "", "135mBa", "")</f>
        <v/>
      </c>
      <c r="AF184" s="8" t="str">
        <f>IF(本体!AN183&lt;&gt; "", "137Cs", "")</f>
        <v/>
      </c>
      <c r="AG184" s="8" t="str">
        <f>IF(本体!AO183&lt;&gt; "", "177Lu", "")</f>
        <v/>
      </c>
      <c r="AH184" s="8" t="str">
        <f>IF(本体!AP183&lt;&gt; "", "188Re", "")</f>
        <v/>
      </c>
      <c r="AI184" s="8" t="str">
        <f>IF(本体!AQ183&lt;&gt; "", "192Ir", "")</f>
        <v/>
      </c>
      <c r="AJ184" s="8" t="str">
        <f>IF(本体!AR183&lt;&gt; "", "201Tl", "")</f>
        <v/>
      </c>
      <c r="AK184" s="8" t="str">
        <f>IF(本体!AS183&lt;&gt; "", "210Pb", "")</f>
        <v/>
      </c>
      <c r="AL184" s="8" t="str">
        <f>IF(本体!AT183&lt;&gt; "", "211At", "")</f>
        <v/>
      </c>
      <c r="AM184" s="8" t="str">
        <f>IF(本体!AU183&lt;&gt; "", "212Pb", "")</f>
        <v/>
      </c>
      <c r="AN184" s="8" t="str">
        <f>IF(本体!AV183&lt;&gt; "", "223Ra", "")</f>
        <v/>
      </c>
      <c r="AO184" s="8" t="str">
        <f>IF(本体!AW183&lt;&gt; "", "224Ra", "")</f>
        <v/>
      </c>
      <c r="AP184" s="8" t="str">
        <f>IF(本体!AX183&lt;&gt; "", "225Ac", "")</f>
        <v/>
      </c>
      <c r="AQ184" s="8" t="str">
        <f t="shared" si="2"/>
        <v/>
      </c>
    </row>
    <row r="185" spans="1:43">
      <c r="A185" s="8">
        <f>本体!C184</f>
        <v>0</v>
      </c>
      <c r="B185" s="8" t="str">
        <f>IF(本体!J184&lt;&gt; "", "3H", "")</f>
        <v/>
      </c>
      <c r="C185" s="8" t="str">
        <f>IF(本体!K184&lt;&gt; "", "11C", "")</f>
        <v/>
      </c>
      <c r="D185" s="8" t="str">
        <f>IF(本体!L184&lt;&gt; "", "14C", "")</f>
        <v/>
      </c>
      <c r="E185" s="8" t="str">
        <f>IF(本体!M184&lt;&gt; "", "13N", "")</f>
        <v/>
      </c>
      <c r="F185" s="8" t="str">
        <f>IF(本体!N184&lt;&gt; "", "18F", "")</f>
        <v/>
      </c>
      <c r="G185" s="8" t="str">
        <f>IF(本体!O184&lt;&gt; "", "22Na", "")</f>
        <v/>
      </c>
      <c r="H185" s="8" t="str">
        <f>IF(本体!P184&lt;&gt; "", "32P", "")</f>
        <v/>
      </c>
      <c r="I185" s="8" t="str">
        <f>IF(本体!Q184&lt;&gt; "", "33P", "")</f>
        <v/>
      </c>
      <c r="J185" s="8" t="str">
        <f>IF(本体!R184&lt;&gt; "", "35S", "")</f>
        <v/>
      </c>
      <c r="K185" s="8" t="str">
        <f>IF(本体!S184&lt;&gt; "", "36Cl", "")</f>
        <v/>
      </c>
      <c r="L185" s="8" t="str">
        <f>IF(本体!T184&lt;&gt; "", "45Ca", "")</f>
        <v/>
      </c>
      <c r="M185" s="8" t="str">
        <f>IF(本体!U184&lt;&gt; "", "51Cr", "")</f>
        <v/>
      </c>
      <c r="N185" s="8" t="str">
        <f>IF(本体!V184&lt;&gt; "", "59Fe", "")</f>
        <v/>
      </c>
      <c r="O185" s="8" t="str">
        <f>IF(本体!W184&lt;&gt; "", "57Co", "")</f>
        <v/>
      </c>
      <c r="P185" s="8" t="str">
        <f>IF(本体!X184&lt;&gt; "", "60Co", "")</f>
        <v/>
      </c>
      <c r="Q185" s="8" t="str">
        <f>IF(本体!Y184&lt;&gt; "", "64Cu", "")</f>
        <v/>
      </c>
      <c r="R185" s="8" t="str">
        <f>IF(本体!Z184&lt;&gt; "", "65Zn", "")</f>
        <v/>
      </c>
      <c r="S185" s="8" t="str">
        <f>IF(本体!AA184&lt;&gt; "", "67Ga", "")</f>
        <v/>
      </c>
      <c r="T185" s="8" t="str">
        <f>IF(本体!AB184&lt;&gt; "", "68Ga", "")</f>
        <v/>
      </c>
      <c r="U185" s="8" t="str">
        <f>IF(本体!AC184&lt;&gt; "", "68Ge", "")</f>
        <v/>
      </c>
      <c r="V185" s="8" t="str">
        <f>IF(本体!AD184&lt;&gt; "", "88Y", "")</f>
        <v/>
      </c>
      <c r="W185" s="8" t="str">
        <f>IF(本体!AE184&lt;&gt; "", "89Zr", "")</f>
        <v/>
      </c>
      <c r="X185" s="8" t="str">
        <f>IF(本体!AF184&lt;&gt; "", "90Y", "")</f>
        <v/>
      </c>
      <c r="Y185" s="8" t="str">
        <f>IF(本体!AG184&lt;&gt; "", "99mTc", "")</f>
        <v/>
      </c>
      <c r="Z185" s="8" t="str">
        <f>IF(本体!AH184&lt;&gt; "", "111In", "")</f>
        <v/>
      </c>
      <c r="AA185" s="8" t="str">
        <f>IF(本体!AI184&lt;&gt; "", "123I", "")</f>
        <v/>
      </c>
      <c r="AB185" s="8" t="str">
        <f>IF(本体!AJ184&lt;&gt; "", "124I", "")</f>
        <v/>
      </c>
      <c r="AC185" s="8" t="str">
        <f>IF(本体!AK184&lt;&gt; "", "125I", "")</f>
        <v/>
      </c>
      <c r="AD185" s="8" t="str">
        <f>IF(本体!AL184&lt;&gt; "", "131I", "")</f>
        <v/>
      </c>
      <c r="AE185" s="8" t="str">
        <f>IF(本体!AM184&lt;&gt; "", "135mBa", "")</f>
        <v/>
      </c>
      <c r="AF185" s="8" t="str">
        <f>IF(本体!AN184&lt;&gt; "", "137Cs", "")</f>
        <v/>
      </c>
      <c r="AG185" s="8" t="str">
        <f>IF(本体!AO184&lt;&gt; "", "177Lu", "")</f>
        <v/>
      </c>
      <c r="AH185" s="8" t="str">
        <f>IF(本体!AP184&lt;&gt; "", "188Re", "")</f>
        <v/>
      </c>
      <c r="AI185" s="8" t="str">
        <f>IF(本体!AQ184&lt;&gt; "", "192Ir", "")</f>
        <v/>
      </c>
      <c r="AJ185" s="8" t="str">
        <f>IF(本体!AR184&lt;&gt; "", "201Tl", "")</f>
        <v/>
      </c>
      <c r="AK185" s="8" t="str">
        <f>IF(本体!AS184&lt;&gt; "", "210Pb", "")</f>
        <v/>
      </c>
      <c r="AL185" s="8" t="str">
        <f>IF(本体!AT184&lt;&gt; "", "211At", "")</f>
        <v/>
      </c>
      <c r="AM185" s="8" t="str">
        <f>IF(本体!AU184&lt;&gt; "", "212Pb", "")</f>
        <v/>
      </c>
      <c r="AN185" s="8" t="str">
        <f>IF(本体!AV184&lt;&gt; "", "223Ra", "")</f>
        <v/>
      </c>
      <c r="AO185" s="8" t="str">
        <f>IF(本体!AW184&lt;&gt; "", "224Ra", "")</f>
        <v/>
      </c>
      <c r="AP185" s="8" t="str">
        <f>IF(本体!AX184&lt;&gt; "", "225Ac", "")</f>
        <v/>
      </c>
      <c r="AQ185" s="8" t="str">
        <f t="shared" si="2"/>
        <v/>
      </c>
    </row>
    <row r="186" spans="1:43">
      <c r="A186" s="8">
        <f>本体!C185</f>
        <v>0</v>
      </c>
      <c r="B186" s="8" t="str">
        <f>IF(本体!J185&lt;&gt; "", "3H", "")</f>
        <v/>
      </c>
      <c r="C186" s="8" t="str">
        <f>IF(本体!K185&lt;&gt; "", "11C", "")</f>
        <v/>
      </c>
      <c r="D186" s="8" t="str">
        <f>IF(本体!L185&lt;&gt; "", "14C", "")</f>
        <v/>
      </c>
      <c r="E186" s="8" t="str">
        <f>IF(本体!M185&lt;&gt; "", "13N", "")</f>
        <v/>
      </c>
      <c r="F186" s="8" t="str">
        <f>IF(本体!N185&lt;&gt; "", "18F", "")</f>
        <v/>
      </c>
      <c r="G186" s="8" t="str">
        <f>IF(本体!O185&lt;&gt; "", "22Na", "")</f>
        <v/>
      </c>
      <c r="H186" s="8" t="str">
        <f>IF(本体!P185&lt;&gt; "", "32P", "")</f>
        <v/>
      </c>
      <c r="I186" s="8" t="str">
        <f>IF(本体!Q185&lt;&gt; "", "33P", "")</f>
        <v/>
      </c>
      <c r="J186" s="8" t="str">
        <f>IF(本体!R185&lt;&gt; "", "35S", "")</f>
        <v/>
      </c>
      <c r="K186" s="8" t="str">
        <f>IF(本体!S185&lt;&gt; "", "36Cl", "")</f>
        <v/>
      </c>
      <c r="L186" s="8" t="str">
        <f>IF(本体!T185&lt;&gt; "", "45Ca", "")</f>
        <v/>
      </c>
      <c r="M186" s="8" t="str">
        <f>IF(本体!U185&lt;&gt; "", "51Cr", "")</f>
        <v/>
      </c>
      <c r="N186" s="8" t="str">
        <f>IF(本体!V185&lt;&gt; "", "59Fe", "")</f>
        <v/>
      </c>
      <c r="O186" s="8" t="str">
        <f>IF(本体!W185&lt;&gt; "", "57Co", "")</f>
        <v/>
      </c>
      <c r="P186" s="8" t="str">
        <f>IF(本体!X185&lt;&gt; "", "60Co", "")</f>
        <v/>
      </c>
      <c r="Q186" s="8" t="str">
        <f>IF(本体!Y185&lt;&gt; "", "64Cu", "")</f>
        <v/>
      </c>
      <c r="R186" s="8" t="str">
        <f>IF(本体!Z185&lt;&gt; "", "65Zn", "")</f>
        <v/>
      </c>
      <c r="S186" s="8" t="str">
        <f>IF(本体!AA185&lt;&gt; "", "67Ga", "")</f>
        <v/>
      </c>
      <c r="T186" s="8" t="str">
        <f>IF(本体!AB185&lt;&gt; "", "68Ga", "")</f>
        <v/>
      </c>
      <c r="U186" s="8" t="str">
        <f>IF(本体!AC185&lt;&gt; "", "68Ge", "")</f>
        <v/>
      </c>
      <c r="V186" s="8" t="str">
        <f>IF(本体!AD185&lt;&gt; "", "88Y", "")</f>
        <v/>
      </c>
      <c r="W186" s="8" t="str">
        <f>IF(本体!AE185&lt;&gt; "", "89Zr", "")</f>
        <v/>
      </c>
      <c r="X186" s="8" t="str">
        <f>IF(本体!AF185&lt;&gt; "", "90Y", "")</f>
        <v/>
      </c>
      <c r="Y186" s="8" t="str">
        <f>IF(本体!AG185&lt;&gt; "", "99mTc", "")</f>
        <v/>
      </c>
      <c r="Z186" s="8" t="str">
        <f>IF(本体!AH185&lt;&gt; "", "111In", "")</f>
        <v/>
      </c>
      <c r="AA186" s="8" t="str">
        <f>IF(本体!AI185&lt;&gt; "", "123I", "")</f>
        <v/>
      </c>
      <c r="AB186" s="8" t="str">
        <f>IF(本体!AJ185&lt;&gt; "", "124I", "")</f>
        <v/>
      </c>
      <c r="AC186" s="8" t="str">
        <f>IF(本体!AK185&lt;&gt; "", "125I", "")</f>
        <v/>
      </c>
      <c r="AD186" s="8" t="str">
        <f>IF(本体!AL185&lt;&gt; "", "131I", "")</f>
        <v/>
      </c>
      <c r="AE186" s="8" t="str">
        <f>IF(本体!AM185&lt;&gt; "", "135mBa", "")</f>
        <v/>
      </c>
      <c r="AF186" s="8" t="str">
        <f>IF(本体!AN185&lt;&gt; "", "137Cs", "")</f>
        <v/>
      </c>
      <c r="AG186" s="8" t="str">
        <f>IF(本体!AO185&lt;&gt; "", "177Lu", "")</f>
        <v/>
      </c>
      <c r="AH186" s="8" t="str">
        <f>IF(本体!AP185&lt;&gt; "", "188Re", "")</f>
        <v/>
      </c>
      <c r="AI186" s="8" t="str">
        <f>IF(本体!AQ185&lt;&gt; "", "192Ir", "")</f>
        <v/>
      </c>
      <c r="AJ186" s="8" t="str">
        <f>IF(本体!AR185&lt;&gt; "", "201Tl", "")</f>
        <v/>
      </c>
      <c r="AK186" s="8" t="str">
        <f>IF(本体!AS185&lt;&gt; "", "210Pb", "")</f>
        <v/>
      </c>
      <c r="AL186" s="8" t="str">
        <f>IF(本体!AT185&lt;&gt; "", "211At", "")</f>
        <v/>
      </c>
      <c r="AM186" s="8" t="str">
        <f>IF(本体!AU185&lt;&gt; "", "212Pb", "")</f>
        <v/>
      </c>
      <c r="AN186" s="8" t="str">
        <f>IF(本体!AV185&lt;&gt; "", "223Ra", "")</f>
        <v/>
      </c>
      <c r="AO186" s="8" t="str">
        <f>IF(本体!AW185&lt;&gt; "", "224Ra", "")</f>
        <v/>
      </c>
      <c r="AP186" s="8" t="str">
        <f>IF(本体!AX185&lt;&gt; "", "225Ac", "")</f>
        <v/>
      </c>
      <c r="AQ186" s="8" t="str">
        <f t="shared" si="2"/>
        <v/>
      </c>
    </row>
    <row r="187" spans="1:43">
      <c r="A187" s="8">
        <f>本体!C186</f>
        <v>0</v>
      </c>
      <c r="B187" s="8" t="str">
        <f>IF(本体!J186&lt;&gt; "", "3H", "")</f>
        <v/>
      </c>
      <c r="C187" s="8" t="str">
        <f>IF(本体!K186&lt;&gt; "", "11C", "")</f>
        <v/>
      </c>
      <c r="D187" s="8" t="str">
        <f>IF(本体!L186&lt;&gt; "", "14C", "")</f>
        <v/>
      </c>
      <c r="E187" s="8" t="str">
        <f>IF(本体!M186&lt;&gt; "", "13N", "")</f>
        <v/>
      </c>
      <c r="F187" s="8" t="str">
        <f>IF(本体!N186&lt;&gt; "", "18F", "")</f>
        <v/>
      </c>
      <c r="G187" s="8" t="str">
        <f>IF(本体!O186&lt;&gt; "", "22Na", "")</f>
        <v/>
      </c>
      <c r="H187" s="8" t="str">
        <f>IF(本体!P186&lt;&gt; "", "32P", "")</f>
        <v/>
      </c>
      <c r="I187" s="8" t="str">
        <f>IF(本体!Q186&lt;&gt; "", "33P", "")</f>
        <v/>
      </c>
      <c r="J187" s="8" t="str">
        <f>IF(本体!R186&lt;&gt; "", "35S", "")</f>
        <v/>
      </c>
      <c r="K187" s="8" t="str">
        <f>IF(本体!S186&lt;&gt; "", "36Cl", "")</f>
        <v/>
      </c>
      <c r="L187" s="8" t="str">
        <f>IF(本体!T186&lt;&gt; "", "45Ca", "")</f>
        <v/>
      </c>
      <c r="M187" s="8" t="str">
        <f>IF(本体!U186&lt;&gt; "", "51Cr", "")</f>
        <v/>
      </c>
      <c r="N187" s="8" t="str">
        <f>IF(本体!V186&lt;&gt; "", "59Fe", "")</f>
        <v/>
      </c>
      <c r="O187" s="8" t="str">
        <f>IF(本体!W186&lt;&gt; "", "57Co", "")</f>
        <v/>
      </c>
      <c r="P187" s="8" t="str">
        <f>IF(本体!X186&lt;&gt; "", "60Co", "")</f>
        <v/>
      </c>
      <c r="Q187" s="8" t="str">
        <f>IF(本体!Y186&lt;&gt; "", "64Cu", "")</f>
        <v/>
      </c>
      <c r="R187" s="8" t="str">
        <f>IF(本体!Z186&lt;&gt; "", "65Zn", "")</f>
        <v/>
      </c>
      <c r="S187" s="8" t="str">
        <f>IF(本体!AA186&lt;&gt; "", "67Ga", "")</f>
        <v/>
      </c>
      <c r="T187" s="8" t="str">
        <f>IF(本体!AB186&lt;&gt; "", "68Ga", "")</f>
        <v/>
      </c>
      <c r="U187" s="8" t="str">
        <f>IF(本体!AC186&lt;&gt; "", "68Ge", "")</f>
        <v/>
      </c>
      <c r="V187" s="8" t="str">
        <f>IF(本体!AD186&lt;&gt; "", "88Y", "")</f>
        <v/>
      </c>
      <c r="W187" s="8" t="str">
        <f>IF(本体!AE186&lt;&gt; "", "89Zr", "")</f>
        <v/>
      </c>
      <c r="X187" s="8" t="str">
        <f>IF(本体!AF186&lt;&gt; "", "90Y", "")</f>
        <v/>
      </c>
      <c r="Y187" s="8" t="str">
        <f>IF(本体!AG186&lt;&gt; "", "99mTc", "")</f>
        <v/>
      </c>
      <c r="Z187" s="8" t="str">
        <f>IF(本体!AH186&lt;&gt; "", "111In", "")</f>
        <v/>
      </c>
      <c r="AA187" s="8" t="str">
        <f>IF(本体!AI186&lt;&gt; "", "123I", "")</f>
        <v/>
      </c>
      <c r="AB187" s="8" t="str">
        <f>IF(本体!AJ186&lt;&gt; "", "124I", "")</f>
        <v/>
      </c>
      <c r="AC187" s="8" t="str">
        <f>IF(本体!AK186&lt;&gt; "", "125I", "")</f>
        <v/>
      </c>
      <c r="AD187" s="8" t="str">
        <f>IF(本体!AL186&lt;&gt; "", "131I", "")</f>
        <v/>
      </c>
      <c r="AE187" s="8" t="str">
        <f>IF(本体!AM186&lt;&gt; "", "135mBa", "")</f>
        <v/>
      </c>
      <c r="AF187" s="8" t="str">
        <f>IF(本体!AN186&lt;&gt; "", "137Cs", "")</f>
        <v/>
      </c>
      <c r="AG187" s="8" t="str">
        <f>IF(本体!AO186&lt;&gt; "", "177Lu", "")</f>
        <v/>
      </c>
      <c r="AH187" s="8" t="str">
        <f>IF(本体!AP186&lt;&gt; "", "188Re", "")</f>
        <v/>
      </c>
      <c r="AI187" s="8" t="str">
        <f>IF(本体!AQ186&lt;&gt; "", "192Ir", "")</f>
        <v/>
      </c>
      <c r="AJ187" s="8" t="str">
        <f>IF(本体!AR186&lt;&gt; "", "201Tl", "")</f>
        <v/>
      </c>
      <c r="AK187" s="8" t="str">
        <f>IF(本体!AS186&lt;&gt; "", "210Pb", "")</f>
        <v/>
      </c>
      <c r="AL187" s="8" t="str">
        <f>IF(本体!AT186&lt;&gt; "", "211At", "")</f>
        <v/>
      </c>
      <c r="AM187" s="8" t="str">
        <f>IF(本体!AU186&lt;&gt; "", "212Pb", "")</f>
        <v/>
      </c>
      <c r="AN187" s="8" t="str">
        <f>IF(本体!AV186&lt;&gt; "", "223Ra", "")</f>
        <v/>
      </c>
      <c r="AO187" s="8" t="str">
        <f>IF(本体!AW186&lt;&gt; "", "224Ra", "")</f>
        <v/>
      </c>
      <c r="AP187" s="8" t="str">
        <f>IF(本体!AX186&lt;&gt; "", "225Ac", "")</f>
        <v/>
      </c>
      <c r="AQ187" s="8" t="str">
        <f t="shared" si="2"/>
        <v/>
      </c>
    </row>
    <row r="188" spans="1:43">
      <c r="A188" s="8">
        <f>本体!C187</f>
        <v>0</v>
      </c>
      <c r="B188" s="8" t="str">
        <f>IF(本体!J187&lt;&gt; "", "3H", "")</f>
        <v/>
      </c>
      <c r="C188" s="8" t="str">
        <f>IF(本体!K187&lt;&gt; "", "11C", "")</f>
        <v/>
      </c>
      <c r="D188" s="8" t="str">
        <f>IF(本体!L187&lt;&gt; "", "14C", "")</f>
        <v/>
      </c>
      <c r="E188" s="8" t="str">
        <f>IF(本体!M187&lt;&gt; "", "13N", "")</f>
        <v/>
      </c>
      <c r="F188" s="8" t="str">
        <f>IF(本体!N187&lt;&gt; "", "18F", "")</f>
        <v/>
      </c>
      <c r="G188" s="8" t="str">
        <f>IF(本体!O187&lt;&gt; "", "22Na", "")</f>
        <v/>
      </c>
      <c r="H188" s="8" t="str">
        <f>IF(本体!P187&lt;&gt; "", "32P", "")</f>
        <v/>
      </c>
      <c r="I188" s="8" t="str">
        <f>IF(本体!Q187&lt;&gt; "", "33P", "")</f>
        <v/>
      </c>
      <c r="J188" s="8" t="str">
        <f>IF(本体!R187&lt;&gt; "", "35S", "")</f>
        <v/>
      </c>
      <c r="K188" s="8" t="str">
        <f>IF(本体!S187&lt;&gt; "", "36Cl", "")</f>
        <v/>
      </c>
      <c r="L188" s="8" t="str">
        <f>IF(本体!T187&lt;&gt; "", "45Ca", "")</f>
        <v/>
      </c>
      <c r="M188" s="8" t="str">
        <f>IF(本体!U187&lt;&gt; "", "51Cr", "")</f>
        <v/>
      </c>
      <c r="N188" s="8" t="str">
        <f>IF(本体!V187&lt;&gt; "", "59Fe", "")</f>
        <v/>
      </c>
      <c r="O188" s="8" t="str">
        <f>IF(本体!W187&lt;&gt; "", "57Co", "")</f>
        <v/>
      </c>
      <c r="P188" s="8" t="str">
        <f>IF(本体!X187&lt;&gt; "", "60Co", "")</f>
        <v/>
      </c>
      <c r="Q188" s="8" t="str">
        <f>IF(本体!Y187&lt;&gt; "", "64Cu", "")</f>
        <v/>
      </c>
      <c r="R188" s="8" t="str">
        <f>IF(本体!Z187&lt;&gt; "", "65Zn", "")</f>
        <v/>
      </c>
      <c r="S188" s="8" t="str">
        <f>IF(本体!AA187&lt;&gt; "", "67Ga", "")</f>
        <v/>
      </c>
      <c r="T188" s="8" t="str">
        <f>IF(本体!AB187&lt;&gt; "", "68Ga", "")</f>
        <v/>
      </c>
      <c r="U188" s="8" t="str">
        <f>IF(本体!AC187&lt;&gt; "", "68Ge", "")</f>
        <v/>
      </c>
      <c r="V188" s="8" t="str">
        <f>IF(本体!AD187&lt;&gt; "", "88Y", "")</f>
        <v/>
      </c>
      <c r="W188" s="8" t="str">
        <f>IF(本体!AE187&lt;&gt; "", "89Zr", "")</f>
        <v/>
      </c>
      <c r="X188" s="8" t="str">
        <f>IF(本体!AF187&lt;&gt; "", "90Y", "")</f>
        <v/>
      </c>
      <c r="Y188" s="8" t="str">
        <f>IF(本体!AG187&lt;&gt; "", "99mTc", "")</f>
        <v/>
      </c>
      <c r="Z188" s="8" t="str">
        <f>IF(本体!AH187&lt;&gt; "", "111In", "")</f>
        <v/>
      </c>
      <c r="AA188" s="8" t="str">
        <f>IF(本体!AI187&lt;&gt; "", "123I", "")</f>
        <v/>
      </c>
      <c r="AB188" s="8" t="str">
        <f>IF(本体!AJ187&lt;&gt; "", "124I", "")</f>
        <v/>
      </c>
      <c r="AC188" s="8" t="str">
        <f>IF(本体!AK187&lt;&gt; "", "125I", "")</f>
        <v/>
      </c>
      <c r="AD188" s="8" t="str">
        <f>IF(本体!AL187&lt;&gt; "", "131I", "")</f>
        <v/>
      </c>
      <c r="AE188" s="8" t="str">
        <f>IF(本体!AM187&lt;&gt; "", "135mBa", "")</f>
        <v/>
      </c>
      <c r="AF188" s="8" t="str">
        <f>IF(本体!AN187&lt;&gt; "", "137Cs", "")</f>
        <v/>
      </c>
      <c r="AG188" s="8" t="str">
        <f>IF(本体!AO187&lt;&gt; "", "177Lu", "")</f>
        <v/>
      </c>
      <c r="AH188" s="8" t="str">
        <f>IF(本体!AP187&lt;&gt; "", "188Re", "")</f>
        <v/>
      </c>
      <c r="AI188" s="8" t="str">
        <f>IF(本体!AQ187&lt;&gt; "", "192Ir", "")</f>
        <v/>
      </c>
      <c r="AJ188" s="8" t="str">
        <f>IF(本体!AR187&lt;&gt; "", "201Tl", "")</f>
        <v/>
      </c>
      <c r="AK188" s="8" t="str">
        <f>IF(本体!AS187&lt;&gt; "", "210Pb", "")</f>
        <v/>
      </c>
      <c r="AL188" s="8" t="str">
        <f>IF(本体!AT187&lt;&gt; "", "211At", "")</f>
        <v/>
      </c>
      <c r="AM188" s="8" t="str">
        <f>IF(本体!AU187&lt;&gt; "", "212Pb", "")</f>
        <v/>
      </c>
      <c r="AN188" s="8" t="str">
        <f>IF(本体!AV187&lt;&gt; "", "223Ra", "")</f>
        <v/>
      </c>
      <c r="AO188" s="8" t="str">
        <f>IF(本体!AW187&lt;&gt; "", "224Ra", "")</f>
        <v/>
      </c>
      <c r="AP188" s="8" t="str">
        <f>IF(本体!AX187&lt;&gt; "", "225Ac", "")</f>
        <v/>
      </c>
      <c r="AQ188" s="8" t="str">
        <f t="shared" si="2"/>
        <v/>
      </c>
    </row>
    <row r="189" spans="1:43">
      <c r="A189" s="8">
        <f>本体!C188</f>
        <v>0</v>
      </c>
      <c r="B189" s="8" t="str">
        <f>IF(本体!J188&lt;&gt; "", "3H", "")</f>
        <v/>
      </c>
      <c r="C189" s="8" t="str">
        <f>IF(本体!K188&lt;&gt; "", "11C", "")</f>
        <v/>
      </c>
      <c r="D189" s="8" t="str">
        <f>IF(本体!L188&lt;&gt; "", "14C", "")</f>
        <v/>
      </c>
      <c r="E189" s="8" t="str">
        <f>IF(本体!M188&lt;&gt; "", "13N", "")</f>
        <v/>
      </c>
      <c r="F189" s="8" t="str">
        <f>IF(本体!N188&lt;&gt; "", "18F", "")</f>
        <v/>
      </c>
      <c r="G189" s="8" t="str">
        <f>IF(本体!O188&lt;&gt; "", "22Na", "")</f>
        <v/>
      </c>
      <c r="H189" s="8" t="str">
        <f>IF(本体!P188&lt;&gt; "", "32P", "")</f>
        <v/>
      </c>
      <c r="I189" s="8" t="str">
        <f>IF(本体!Q188&lt;&gt; "", "33P", "")</f>
        <v/>
      </c>
      <c r="J189" s="8" t="str">
        <f>IF(本体!R188&lt;&gt; "", "35S", "")</f>
        <v/>
      </c>
      <c r="K189" s="8" t="str">
        <f>IF(本体!S188&lt;&gt; "", "36Cl", "")</f>
        <v/>
      </c>
      <c r="L189" s="8" t="str">
        <f>IF(本体!T188&lt;&gt; "", "45Ca", "")</f>
        <v/>
      </c>
      <c r="M189" s="8" t="str">
        <f>IF(本体!U188&lt;&gt; "", "51Cr", "")</f>
        <v/>
      </c>
      <c r="N189" s="8" t="str">
        <f>IF(本体!V188&lt;&gt; "", "59Fe", "")</f>
        <v/>
      </c>
      <c r="O189" s="8" t="str">
        <f>IF(本体!W188&lt;&gt; "", "57Co", "")</f>
        <v/>
      </c>
      <c r="P189" s="8" t="str">
        <f>IF(本体!X188&lt;&gt; "", "60Co", "")</f>
        <v/>
      </c>
      <c r="Q189" s="8" t="str">
        <f>IF(本体!Y188&lt;&gt; "", "64Cu", "")</f>
        <v/>
      </c>
      <c r="R189" s="8" t="str">
        <f>IF(本体!Z188&lt;&gt; "", "65Zn", "")</f>
        <v/>
      </c>
      <c r="S189" s="8" t="str">
        <f>IF(本体!AA188&lt;&gt; "", "67Ga", "")</f>
        <v/>
      </c>
      <c r="T189" s="8" t="str">
        <f>IF(本体!AB188&lt;&gt; "", "68Ga", "")</f>
        <v/>
      </c>
      <c r="U189" s="8" t="str">
        <f>IF(本体!AC188&lt;&gt; "", "68Ge", "")</f>
        <v/>
      </c>
      <c r="V189" s="8" t="str">
        <f>IF(本体!AD188&lt;&gt; "", "88Y", "")</f>
        <v/>
      </c>
      <c r="W189" s="8" t="str">
        <f>IF(本体!AE188&lt;&gt; "", "89Zr", "")</f>
        <v/>
      </c>
      <c r="X189" s="8" t="str">
        <f>IF(本体!AF188&lt;&gt; "", "90Y", "")</f>
        <v/>
      </c>
      <c r="Y189" s="8" t="str">
        <f>IF(本体!AG188&lt;&gt; "", "99mTc", "")</f>
        <v/>
      </c>
      <c r="Z189" s="8" t="str">
        <f>IF(本体!AH188&lt;&gt; "", "111In", "")</f>
        <v/>
      </c>
      <c r="AA189" s="8" t="str">
        <f>IF(本体!AI188&lt;&gt; "", "123I", "")</f>
        <v/>
      </c>
      <c r="AB189" s="8" t="str">
        <f>IF(本体!AJ188&lt;&gt; "", "124I", "")</f>
        <v/>
      </c>
      <c r="AC189" s="8" t="str">
        <f>IF(本体!AK188&lt;&gt; "", "125I", "")</f>
        <v/>
      </c>
      <c r="AD189" s="8" t="str">
        <f>IF(本体!AL188&lt;&gt; "", "131I", "")</f>
        <v/>
      </c>
      <c r="AE189" s="8" t="str">
        <f>IF(本体!AM188&lt;&gt; "", "135mBa", "")</f>
        <v/>
      </c>
      <c r="AF189" s="8" t="str">
        <f>IF(本体!AN188&lt;&gt; "", "137Cs", "")</f>
        <v/>
      </c>
      <c r="AG189" s="8" t="str">
        <f>IF(本体!AO188&lt;&gt; "", "177Lu", "")</f>
        <v/>
      </c>
      <c r="AH189" s="8" t="str">
        <f>IF(本体!AP188&lt;&gt; "", "188Re", "")</f>
        <v/>
      </c>
      <c r="AI189" s="8" t="str">
        <f>IF(本体!AQ188&lt;&gt; "", "192Ir", "")</f>
        <v/>
      </c>
      <c r="AJ189" s="8" t="str">
        <f>IF(本体!AR188&lt;&gt; "", "201Tl", "")</f>
        <v/>
      </c>
      <c r="AK189" s="8" t="str">
        <f>IF(本体!AS188&lt;&gt; "", "210Pb", "")</f>
        <v/>
      </c>
      <c r="AL189" s="8" t="str">
        <f>IF(本体!AT188&lt;&gt; "", "211At", "")</f>
        <v/>
      </c>
      <c r="AM189" s="8" t="str">
        <f>IF(本体!AU188&lt;&gt; "", "212Pb", "")</f>
        <v/>
      </c>
      <c r="AN189" s="8" t="str">
        <f>IF(本体!AV188&lt;&gt; "", "223Ra", "")</f>
        <v/>
      </c>
      <c r="AO189" s="8" t="str">
        <f>IF(本体!AW188&lt;&gt; "", "224Ra", "")</f>
        <v/>
      </c>
      <c r="AP189" s="8" t="str">
        <f>IF(本体!AX188&lt;&gt; "", "225Ac", "")</f>
        <v/>
      </c>
      <c r="AQ189" s="8" t="str">
        <f t="shared" si="2"/>
        <v/>
      </c>
    </row>
    <row r="190" spans="1:43">
      <c r="A190" s="8">
        <f>本体!C189</f>
        <v>0</v>
      </c>
      <c r="B190" s="8" t="str">
        <f>IF(本体!J189&lt;&gt; "", "3H", "")</f>
        <v/>
      </c>
      <c r="C190" s="8" t="str">
        <f>IF(本体!K189&lt;&gt; "", "11C", "")</f>
        <v/>
      </c>
      <c r="D190" s="8" t="str">
        <f>IF(本体!L189&lt;&gt; "", "14C", "")</f>
        <v/>
      </c>
      <c r="E190" s="8" t="str">
        <f>IF(本体!M189&lt;&gt; "", "13N", "")</f>
        <v/>
      </c>
      <c r="F190" s="8" t="str">
        <f>IF(本体!N189&lt;&gt; "", "18F", "")</f>
        <v/>
      </c>
      <c r="G190" s="8" t="str">
        <f>IF(本体!O189&lt;&gt; "", "22Na", "")</f>
        <v/>
      </c>
      <c r="H190" s="8" t="str">
        <f>IF(本体!P189&lt;&gt; "", "32P", "")</f>
        <v/>
      </c>
      <c r="I190" s="8" t="str">
        <f>IF(本体!Q189&lt;&gt; "", "33P", "")</f>
        <v/>
      </c>
      <c r="J190" s="8" t="str">
        <f>IF(本体!R189&lt;&gt; "", "35S", "")</f>
        <v/>
      </c>
      <c r="K190" s="8" t="str">
        <f>IF(本体!S189&lt;&gt; "", "36Cl", "")</f>
        <v/>
      </c>
      <c r="L190" s="8" t="str">
        <f>IF(本体!T189&lt;&gt; "", "45Ca", "")</f>
        <v/>
      </c>
      <c r="M190" s="8" t="str">
        <f>IF(本体!U189&lt;&gt; "", "51Cr", "")</f>
        <v/>
      </c>
      <c r="N190" s="8" t="str">
        <f>IF(本体!V189&lt;&gt; "", "59Fe", "")</f>
        <v/>
      </c>
      <c r="O190" s="8" t="str">
        <f>IF(本体!W189&lt;&gt; "", "57Co", "")</f>
        <v/>
      </c>
      <c r="P190" s="8" t="str">
        <f>IF(本体!X189&lt;&gt; "", "60Co", "")</f>
        <v/>
      </c>
      <c r="Q190" s="8" t="str">
        <f>IF(本体!Y189&lt;&gt; "", "64Cu", "")</f>
        <v/>
      </c>
      <c r="R190" s="8" t="str">
        <f>IF(本体!Z189&lt;&gt; "", "65Zn", "")</f>
        <v/>
      </c>
      <c r="S190" s="8" t="str">
        <f>IF(本体!AA189&lt;&gt; "", "67Ga", "")</f>
        <v/>
      </c>
      <c r="T190" s="8" t="str">
        <f>IF(本体!AB189&lt;&gt; "", "68Ga", "")</f>
        <v/>
      </c>
      <c r="U190" s="8" t="str">
        <f>IF(本体!AC189&lt;&gt; "", "68Ge", "")</f>
        <v/>
      </c>
      <c r="V190" s="8" t="str">
        <f>IF(本体!AD189&lt;&gt; "", "88Y", "")</f>
        <v/>
      </c>
      <c r="W190" s="8" t="str">
        <f>IF(本体!AE189&lt;&gt; "", "89Zr", "")</f>
        <v/>
      </c>
      <c r="X190" s="8" t="str">
        <f>IF(本体!AF189&lt;&gt; "", "90Y", "")</f>
        <v/>
      </c>
      <c r="Y190" s="8" t="str">
        <f>IF(本体!AG189&lt;&gt; "", "99mTc", "")</f>
        <v/>
      </c>
      <c r="Z190" s="8" t="str">
        <f>IF(本体!AH189&lt;&gt; "", "111In", "")</f>
        <v/>
      </c>
      <c r="AA190" s="8" t="str">
        <f>IF(本体!AI189&lt;&gt; "", "123I", "")</f>
        <v/>
      </c>
      <c r="AB190" s="8" t="str">
        <f>IF(本体!AJ189&lt;&gt; "", "124I", "")</f>
        <v/>
      </c>
      <c r="AC190" s="8" t="str">
        <f>IF(本体!AK189&lt;&gt; "", "125I", "")</f>
        <v/>
      </c>
      <c r="AD190" s="8" t="str">
        <f>IF(本体!AL189&lt;&gt; "", "131I", "")</f>
        <v/>
      </c>
      <c r="AE190" s="8" t="str">
        <f>IF(本体!AM189&lt;&gt; "", "135mBa", "")</f>
        <v/>
      </c>
      <c r="AF190" s="8" t="str">
        <f>IF(本体!AN189&lt;&gt; "", "137Cs", "")</f>
        <v/>
      </c>
      <c r="AG190" s="8" t="str">
        <f>IF(本体!AO189&lt;&gt; "", "177Lu", "")</f>
        <v/>
      </c>
      <c r="AH190" s="8" t="str">
        <f>IF(本体!AP189&lt;&gt; "", "188Re", "")</f>
        <v/>
      </c>
      <c r="AI190" s="8" t="str">
        <f>IF(本体!AQ189&lt;&gt; "", "192Ir", "")</f>
        <v/>
      </c>
      <c r="AJ190" s="8" t="str">
        <f>IF(本体!AR189&lt;&gt; "", "201Tl", "")</f>
        <v/>
      </c>
      <c r="AK190" s="8" t="str">
        <f>IF(本体!AS189&lt;&gt; "", "210Pb", "")</f>
        <v/>
      </c>
      <c r="AL190" s="8" t="str">
        <f>IF(本体!AT189&lt;&gt; "", "211At", "")</f>
        <v/>
      </c>
      <c r="AM190" s="8" t="str">
        <f>IF(本体!AU189&lt;&gt; "", "212Pb", "")</f>
        <v/>
      </c>
      <c r="AN190" s="8" t="str">
        <f>IF(本体!AV189&lt;&gt; "", "223Ra", "")</f>
        <v/>
      </c>
      <c r="AO190" s="8" t="str">
        <f>IF(本体!AW189&lt;&gt; "", "224Ra", "")</f>
        <v/>
      </c>
      <c r="AP190" s="8" t="str">
        <f>IF(本体!AX189&lt;&gt; "", "225Ac", "")</f>
        <v/>
      </c>
      <c r="AQ190" s="8" t="str">
        <f t="shared" si="2"/>
        <v/>
      </c>
    </row>
    <row r="191" spans="1:43">
      <c r="A191" s="8">
        <f>本体!C190</f>
        <v>0</v>
      </c>
      <c r="B191" s="8" t="str">
        <f>IF(本体!J190&lt;&gt; "", "3H", "")</f>
        <v/>
      </c>
      <c r="C191" s="8" t="str">
        <f>IF(本体!K190&lt;&gt; "", "11C", "")</f>
        <v/>
      </c>
      <c r="D191" s="8" t="str">
        <f>IF(本体!L190&lt;&gt; "", "14C", "")</f>
        <v/>
      </c>
      <c r="E191" s="8" t="str">
        <f>IF(本体!M190&lt;&gt; "", "13N", "")</f>
        <v/>
      </c>
      <c r="F191" s="8" t="str">
        <f>IF(本体!N190&lt;&gt; "", "18F", "")</f>
        <v/>
      </c>
      <c r="G191" s="8" t="str">
        <f>IF(本体!O190&lt;&gt; "", "22Na", "")</f>
        <v/>
      </c>
      <c r="H191" s="8" t="str">
        <f>IF(本体!P190&lt;&gt; "", "32P", "")</f>
        <v/>
      </c>
      <c r="I191" s="8" t="str">
        <f>IF(本体!Q190&lt;&gt; "", "33P", "")</f>
        <v/>
      </c>
      <c r="J191" s="8" t="str">
        <f>IF(本体!R190&lt;&gt; "", "35S", "")</f>
        <v/>
      </c>
      <c r="K191" s="8" t="str">
        <f>IF(本体!S190&lt;&gt; "", "36Cl", "")</f>
        <v/>
      </c>
      <c r="L191" s="8" t="str">
        <f>IF(本体!T190&lt;&gt; "", "45Ca", "")</f>
        <v/>
      </c>
      <c r="M191" s="8" t="str">
        <f>IF(本体!U190&lt;&gt; "", "51Cr", "")</f>
        <v/>
      </c>
      <c r="N191" s="8" t="str">
        <f>IF(本体!V190&lt;&gt; "", "59Fe", "")</f>
        <v/>
      </c>
      <c r="O191" s="8" t="str">
        <f>IF(本体!W190&lt;&gt; "", "57Co", "")</f>
        <v/>
      </c>
      <c r="P191" s="8" t="str">
        <f>IF(本体!X190&lt;&gt; "", "60Co", "")</f>
        <v/>
      </c>
      <c r="Q191" s="8" t="str">
        <f>IF(本体!Y190&lt;&gt; "", "64Cu", "")</f>
        <v/>
      </c>
      <c r="R191" s="8" t="str">
        <f>IF(本体!Z190&lt;&gt; "", "65Zn", "")</f>
        <v/>
      </c>
      <c r="S191" s="8" t="str">
        <f>IF(本体!AA190&lt;&gt; "", "67Ga", "")</f>
        <v/>
      </c>
      <c r="T191" s="8" t="str">
        <f>IF(本体!AB190&lt;&gt; "", "68Ga", "")</f>
        <v/>
      </c>
      <c r="U191" s="8" t="str">
        <f>IF(本体!AC190&lt;&gt; "", "68Ge", "")</f>
        <v/>
      </c>
      <c r="V191" s="8" t="str">
        <f>IF(本体!AD190&lt;&gt; "", "88Y", "")</f>
        <v/>
      </c>
      <c r="W191" s="8" t="str">
        <f>IF(本体!AE190&lt;&gt; "", "89Zr", "")</f>
        <v/>
      </c>
      <c r="X191" s="8" t="str">
        <f>IF(本体!AF190&lt;&gt; "", "90Y", "")</f>
        <v/>
      </c>
      <c r="Y191" s="8" t="str">
        <f>IF(本体!AG190&lt;&gt; "", "99mTc", "")</f>
        <v/>
      </c>
      <c r="Z191" s="8" t="str">
        <f>IF(本体!AH190&lt;&gt; "", "111In", "")</f>
        <v/>
      </c>
      <c r="AA191" s="8" t="str">
        <f>IF(本体!AI190&lt;&gt; "", "123I", "")</f>
        <v/>
      </c>
      <c r="AB191" s="8" t="str">
        <f>IF(本体!AJ190&lt;&gt; "", "124I", "")</f>
        <v/>
      </c>
      <c r="AC191" s="8" t="str">
        <f>IF(本体!AK190&lt;&gt; "", "125I", "")</f>
        <v/>
      </c>
      <c r="AD191" s="8" t="str">
        <f>IF(本体!AL190&lt;&gt; "", "131I", "")</f>
        <v/>
      </c>
      <c r="AE191" s="8" t="str">
        <f>IF(本体!AM190&lt;&gt; "", "135mBa", "")</f>
        <v/>
      </c>
      <c r="AF191" s="8" t="str">
        <f>IF(本体!AN190&lt;&gt; "", "137Cs", "")</f>
        <v/>
      </c>
      <c r="AG191" s="8" t="str">
        <f>IF(本体!AO190&lt;&gt; "", "177Lu", "")</f>
        <v/>
      </c>
      <c r="AH191" s="8" t="str">
        <f>IF(本体!AP190&lt;&gt; "", "188Re", "")</f>
        <v/>
      </c>
      <c r="AI191" s="8" t="str">
        <f>IF(本体!AQ190&lt;&gt; "", "192Ir", "")</f>
        <v/>
      </c>
      <c r="AJ191" s="8" t="str">
        <f>IF(本体!AR190&lt;&gt; "", "201Tl", "")</f>
        <v/>
      </c>
      <c r="AK191" s="8" t="str">
        <f>IF(本体!AS190&lt;&gt; "", "210Pb", "")</f>
        <v/>
      </c>
      <c r="AL191" s="8" t="str">
        <f>IF(本体!AT190&lt;&gt; "", "211At", "")</f>
        <v/>
      </c>
      <c r="AM191" s="8" t="str">
        <f>IF(本体!AU190&lt;&gt; "", "212Pb", "")</f>
        <v/>
      </c>
      <c r="AN191" s="8" t="str">
        <f>IF(本体!AV190&lt;&gt; "", "223Ra", "")</f>
        <v/>
      </c>
      <c r="AO191" s="8" t="str">
        <f>IF(本体!AW190&lt;&gt; "", "224Ra", "")</f>
        <v/>
      </c>
      <c r="AP191" s="8" t="str">
        <f>IF(本体!AX190&lt;&gt; "", "225Ac", "")</f>
        <v/>
      </c>
      <c r="AQ191" s="8" t="str">
        <f t="shared" si="2"/>
        <v/>
      </c>
    </row>
    <row r="192" spans="1:43">
      <c r="A192" s="8">
        <f>本体!C191</f>
        <v>0</v>
      </c>
      <c r="B192" s="8" t="str">
        <f>IF(本体!J191&lt;&gt; "", "3H", "")</f>
        <v/>
      </c>
      <c r="C192" s="8" t="str">
        <f>IF(本体!K191&lt;&gt; "", "11C", "")</f>
        <v/>
      </c>
      <c r="D192" s="8" t="str">
        <f>IF(本体!L191&lt;&gt; "", "14C", "")</f>
        <v/>
      </c>
      <c r="E192" s="8" t="str">
        <f>IF(本体!M191&lt;&gt; "", "13N", "")</f>
        <v/>
      </c>
      <c r="F192" s="8" t="str">
        <f>IF(本体!N191&lt;&gt; "", "18F", "")</f>
        <v/>
      </c>
      <c r="G192" s="8" t="str">
        <f>IF(本体!O191&lt;&gt; "", "22Na", "")</f>
        <v/>
      </c>
      <c r="H192" s="8" t="str">
        <f>IF(本体!P191&lt;&gt; "", "32P", "")</f>
        <v/>
      </c>
      <c r="I192" s="8" t="str">
        <f>IF(本体!Q191&lt;&gt; "", "33P", "")</f>
        <v/>
      </c>
      <c r="J192" s="8" t="str">
        <f>IF(本体!R191&lt;&gt; "", "35S", "")</f>
        <v/>
      </c>
      <c r="K192" s="8" t="str">
        <f>IF(本体!S191&lt;&gt; "", "36Cl", "")</f>
        <v/>
      </c>
      <c r="L192" s="8" t="str">
        <f>IF(本体!T191&lt;&gt; "", "45Ca", "")</f>
        <v/>
      </c>
      <c r="M192" s="8" t="str">
        <f>IF(本体!U191&lt;&gt; "", "51Cr", "")</f>
        <v/>
      </c>
      <c r="N192" s="8" t="str">
        <f>IF(本体!V191&lt;&gt; "", "59Fe", "")</f>
        <v/>
      </c>
      <c r="O192" s="8" t="str">
        <f>IF(本体!W191&lt;&gt; "", "57Co", "")</f>
        <v/>
      </c>
      <c r="P192" s="8" t="str">
        <f>IF(本体!X191&lt;&gt; "", "60Co", "")</f>
        <v/>
      </c>
      <c r="Q192" s="8" t="str">
        <f>IF(本体!Y191&lt;&gt; "", "64Cu", "")</f>
        <v/>
      </c>
      <c r="R192" s="8" t="str">
        <f>IF(本体!Z191&lt;&gt; "", "65Zn", "")</f>
        <v/>
      </c>
      <c r="S192" s="8" t="str">
        <f>IF(本体!AA191&lt;&gt; "", "67Ga", "")</f>
        <v/>
      </c>
      <c r="T192" s="8" t="str">
        <f>IF(本体!AB191&lt;&gt; "", "68Ga", "")</f>
        <v/>
      </c>
      <c r="U192" s="8" t="str">
        <f>IF(本体!AC191&lt;&gt; "", "68Ge", "")</f>
        <v/>
      </c>
      <c r="V192" s="8" t="str">
        <f>IF(本体!AD191&lt;&gt; "", "88Y", "")</f>
        <v/>
      </c>
      <c r="W192" s="8" t="str">
        <f>IF(本体!AE191&lt;&gt; "", "89Zr", "")</f>
        <v/>
      </c>
      <c r="X192" s="8" t="str">
        <f>IF(本体!AF191&lt;&gt; "", "90Y", "")</f>
        <v/>
      </c>
      <c r="Y192" s="8" t="str">
        <f>IF(本体!AG191&lt;&gt; "", "99mTc", "")</f>
        <v/>
      </c>
      <c r="Z192" s="8" t="str">
        <f>IF(本体!AH191&lt;&gt; "", "111In", "")</f>
        <v/>
      </c>
      <c r="AA192" s="8" t="str">
        <f>IF(本体!AI191&lt;&gt; "", "123I", "")</f>
        <v/>
      </c>
      <c r="AB192" s="8" t="str">
        <f>IF(本体!AJ191&lt;&gt; "", "124I", "")</f>
        <v/>
      </c>
      <c r="AC192" s="8" t="str">
        <f>IF(本体!AK191&lt;&gt; "", "125I", "")</f>
        <v/>
      </c>
      <c r="AD192" s="8" t="str">
        <f>IF(本体!AL191&lt;&gt; "", "131I", "")</f>
        <v/>
      </c>
      <c r="AE192" s="8" t="str">
        <f>IF(本体!AM191&lt;&gt; "", "135mBa", "")</f>
        <v/>
      </c>
      <c r="AF192" s="8" t="str">
        <f>IF(本体!AN191&lt;&gt; "", "137Cs", "")</f>
        <v/>
      </c>
      <c r="AG192" s="8" t="str">
        <f>IF(本体!AO191&lt;&gt; "", "177Lu", "")</f>
        <v/>
      </c>
      <c r="AH192" s="8" t="str">
        <f>IF(本体!AP191&lt;&gt; "", "188Re", "")</f>
        <v/>
      </c>
      <c r="AI192" s="8" t="str">
        <f>IF(本体!AQ191&lt;&gt; "", "192Ir", "")</f>
        <v/>
      </c>
      <c r="AJ192" s="8" t="str">
        <f>IF(本体!AR191&lt;&gt; "", "201Tl", "")</f>
        <v/>
      </c>
      <c r="AK192" s="8" t="str">
        <f>IF(本体!AS191&lt;&gt; "", "210Pb", "")</f>
        <v/>
      </c>
      <c r="AL192" s="8" t="str">
        <f>IF(本体!AT191&lt;&gt; "", "211At", "")</f>
        <v/>
      </c>
      <c r="AM192" s="8" t="str">
        <f>IF(本体!AU191&lt;&gt; "", "212Pb", "")</f>
        <v/>
      </c>
      <c r="AN192" s="8" t="str">
        <f>IF(本体!AV191&lt;&gt; "", "223Ra", "")</f>
        <v/>
      </c>
      <c r="AO192" s="8" t="str">
        <f>IF(本体!AW191&lt;&gt; "", "224Ra", "")</f>
        <v/>
      </c>
      <c r="AP192" s="8" t="str">
        <f>IF(本体!AX191&lt;&gt; "", "225Ac", "")</f>
        <v/>
      </c>
      <c r="AQ192" s="8" t="str">
        <f t="shared" si="2"/>
        <v/>
      </c>
    </row>
    <row r="193" spans="1:43">
      <c r="A193" s="8">
        <f>本体!C192</f>
        <v>0</v>
      </c>
      <c r="B193" s="8" t="str">
        <f>IF(本体!J192&lt;&gt; "", "3H", "")</f>
        <v/>
      </c>
      <c r="C193" s="8" t="str">
        <f>IF(本体!K192&lt;&gt; "", "11C", "")</f>
        <v/>
      </c>
      <c r="D193" s="8" t="str">
        <f>IF(本体!L192&lt;&gt; "", "14C", "")</f>
        <v/>
      </c>
      <c r="E193" s="8" t="str">
        <f>IF(本体!M192&lt;&gt; "", "13N", "")</f>
        <v/>
      </c>
      <c r="F193" s="8" t="str">
        <f>IF(本体!N192&lt;&gt; "", "18F", "")</f>
        <v/>
      </c>
      <c r="G193" s="8" t="str">
        <f>IF(本体!O192&lt;&gt; "", "22Na", "")</f>
        <v/>
      </c>
      <c r="H193" s="8" t="str">
        <f>IF(本体!P192&lt;&gt; "", "32P", "")</f>
        <v/>
      </c>
      <c r="I193" s="8" t="str">
        <f>IF(本体!Q192&lt;&gt; "", "33P", "")</f>
        <v/>
      </c>
      <c r="J193" s="8" t="str">
        <f>IF(本体!R192&lt;&gt; "", "35S", "")</f>
        <v/>
      </c>
      <c r="K193" s="8" t="str">
        <f>IF(本体!S192&lt;&gt; "", "36Cl", "")</f>
        <v/>
      </c>
      <c r="L193" s="8" t="str">
        <f>IF(本体!T192&lt;&gt; "", "45Ca", "")</f>
        <v/>
      </c>
      <c r="M193" s="8" t="str">
        <f>IF(本体!U192&lt;&gt; "", "51Cr", "")</f>
        <v/>
      </c>
      <c r="N193" s="8" t="str">
        <f>IF(本体!V192&lt;&gt; "", "59Fe", "")</f>
        <v/>
      </c>
      <c r="O193" s="8" t="str">
        <f>IF(本体!W192&lt;&gt; "", "57Co", "")</f>
        <v/>
      </c>
      <c r="P193" s="8" t="str">
        <f>IF(本体!X192&lt;&gt; "", "60Co", "")</f>
        <v/>
      </c>
      <c r="Q193" s="8" t="str">
        <f>IF(本体!Y192&lt;&gt; "", "64Cu", "")</f>
        <v/>
      </c>
      <c r="R193" s="8" t="str">
        <f>IF(本体!Z192&lt;&gt; "", "65Zn", "")</f>
        <v/>
      </c>
      <c r="S193" s="8" t="str">
        <f>IF(本体!AA192&lt;&gt; "", "67Ga", "")</f>
        <v/>
      </c>
      <c r="T193" s="8" t="str">
        <f>IF(本体!AB192&lt;&gt; "", "68Ga", "")</f>
        <v/>
      </c>
      <c r="U193" s="8" t="str">
        <f>IF(本体!AC192&lt;&gt; "", "68Ge", "")</f>
        <v/>
      </c>
      <c r="V193" s="8" t="str">
        <f>IF(本体!AD192&lt;&gt; "", "88Y", "")</f>
        <v/>
      </c>
      <c r="W193" s="8" t="str">
        <f>IF(本体!AE192&lt;&gt; "", "89Zr", "")</f>
        <v/>
      </c>
      <c r="X193" s="8" t="str">
        <f>IF(本体!AF192&lt;&gt; "", "90Y", "")</f>
        <v/>
      </c>
      <c r="Y193" s="8" t="str">
        <f>IF(本体!AG192&lt;&gt; "", "99mTc", "")</f>
        <v/>
      </c>
      <c r="Z193" s="8" t="str">
        <f>IF(本体!AH192&lt;&gt; "", "111In", "")</f>
        <v/>
      </c>
      <c r="AA193" s="8" t="str">
        <f>IF(本体!AI192&lt;&gt; "", "123I", "")</f>
        <v/>
      </c>
      <c r="AB193" s="8" t="str">
        <f>IF(本体!AJ192&lt;&gt; "", "124I", "")</f>
        <v/>
      </c>
      <c r="AC193" s="8" t="str">
        <f>IF(本体!AK192&lt;&gt; "", "125I", "")</f>
        <v/>
      </c>
      <c r="AD193" s="8" t="str">
        <f>IF(本体!AL192&lt;&gt; "", "131I", "")</f>
        <v/>
      </c>
      <c r="AE193" s="8" t="str">
        <f>IF(本体!AM192&lt;&gt; "", "135mBa", "")</f>
        <v/>
      </c>
      <c r="AF193" s="8" t="str">
        <f>IF(本体!AN192&lt;&gt; "", "137Cs", "")</f>
        <v/>
      </c>
      <c r="AG193" s="8" t="str">
        <f>IF(本体!AO192&lt;&gt; "", "177Lu", "")</f>
        <v/>
      </c>
      <c r="AH193" s="8" t="str">
        <f>IF(本体!AP192&lt;&gt; "", "188Re", "")</f>
        <v/>
      </c>
      <c r="AI193" s="8" t="str">
        <f>IF(本体!AQ192&lt;&gt; "", "192Ir", "")</f>
        <v/>
      </c>
      <c r="AJ193" s="8" t="str">
        <f>IF(本体!AR192&lt;&gt; "", "201Tl", "")</f>
        <v/>
      </c>
      <c r="AK193" s="8" t="str">
        <f>IF(本体!AS192&lt;&gt; "", "210Pb", "")</f>
        <v/>
      </c>
      <c r="AL193" s="8" t="str">
        <f>IF(本体!AT192&lt;&gt; "", "211At", "")</f>
        <v/>
      </c>
      <c r="AM193" s="8" t="str">
        <f>IF(本体!AU192&lt;&gt; "", "212Pb", "")</f>
        <v/>
      </c>
      <c r="AN193" s="8" t="str">
        <f>IF(本体!AV192&lt;&gt; "", "223Ra", "")</f>
        <v/>
      </c>
      <c r="AO193" s="8" t="str">
        <f>IF(本体!AW192&lt;&gt; "", "224Ra", "")</f>
        <v/>
      </c>
      <c r="AP193" s="8" t="str">
        <f>IF(本体!AX192&lt;&gt; "", "225Ac", "")</f>
        <v/>
      </c>
      <c r="AQ193" s="8" t="str">
        <f t="shared" si="2"/>
        <v/>
      </c>
    </row>
    <row r="194" spans="1:43">
      <c r="A194" s="8">
        <f>本体!C193</f>
        <v>0</v>
      </c>
      <c r="B194" s="8" t="str">
        <f>IF(本体!J193&lt;&gt; "", "3H", "")</f>
        <v/>
      </c>
      <c r="C194" s="8" t="str">
        <f>IF(本体!K193&lt;&gt; "", "11C", "")</f>
        <v/>
      </c>
      <c r="D194" s="8" t="str">
        <f>IF(本体!L193&lt;&gt; "", "14C", "")</f>
        <v/>
      </c>
      <c r="E194" s="8" t="str">
        <f>IF(本体!M193&lt;&gt; "", "13N", "")</f>
        <v/>
      </c>
      <c r="F194" s="8" t="str">
        <f>IF(本体!N193&lt;&gt; "", "18F", "")</f>
        <v/>
      </c>
      <c r="G194" s="8" t="str">
        <f>IF(本体!O193&lt;&gt; "", "22Na", "")</f>
        <v/>
      </c>
      <c r="H194" s="8" t="str">
        <f>IF(本体!P193&lt;&gt; "", "32P", "")</f>
        <v/>
      </c>
      <c r="I194" s="8" t="str">
        <f>IF(本体!Q193&lt;&gt; "", "33P", "")</f>
        <v/>
      </c>
      <c r="J194" s="8" t="str">
        <f>IF(本体!R193&lt;&gt; "", "35S", "")</f>
        <v/>
      </c>
      <c r="K194" s="8" t="str">
        <f>IF(本体!S193&lt;&gt; "", "36Cl", "")</f>
        <v/>
      </c>
      <c r="L194" s="8" t="str">
        <f>IF(本体!T193&lt;&gt; "", "45Ca", "")</f>
        <v/>
      </c>
      <c r="M194" s="8" t="str">
        <f>IF(本体!U193&lt;&gt; "", "51Cr", "")</f>
        <v/>
      </c>
      <c r="N194" s="8" t="str">
        <f>IF(本体!V193&lt;&gt; "", "59Fe", "")</f>
        <v/>
      </c>
      <c r="O194" s="8" t="str">
        <f>IF(本体!W193&lt;&gt; "", "57Co", "")</f>
        <v/>
      </c>
      <c r="P194" s="8" t="str">
        <f>IF(本体!X193&lt;&gt; "", "60Co", "")</f>
        <v/>
      </c>
      <c r="Q194" s="8" t="str">
        <f>IF(本体!Y193&lt;&gt; "", "64Cu", "")</f>
        <v/>
      </c>
      <c r="R194" s="8" t="str">
        <f>IF(本体!Z193&lt;&gt; "", "65Zn", "")</f>
        <v/>
      </c>
      <c r="S194" s="8" t="str">
        <f>IF(本体!AA193&lt;&gt; "", "67Ga", "")</f>
        <v/>
      </c>
      <c r="T194" s="8" t="str">
        <f>IF(本体!AB193&lt;&gt; "", "68Ga", "")</f>
        <v/>
      </c>
      <c r="U194" s="8" t="str">
        <f>IF(本体!AC193&lt;&gt; "", "68Ge", "")</f>
        <v/>
      </c>
      <c r="V194" s="8" t="str">
        <f>IF(本体!AD193&lt;&gt; "", "88Y", "")</f>
        <v/>
      </c>
      <c r="W194" s="8" t="str">
        <f>IF(本体!AE193&lt;&gt; "", "89Zr", "")</f>
        <v/>
      </c>
      <c r="X194" s="8" t="str">
        <f>IF(本体!AF193&lt;&gt; "", "90Y", "")</f>
        <v/>
      </c>
      <c r="Y194" s="8" t="str">
        <f>IF(本体!AG193&lt;&gt; "", "99mTc", "")</f>
        <v/>
      </c>
      <c r="Z194" s="8" t="str">
        <f>IF(本体!AH193&lt;&gt; "", "111In", "")</f>
        <v/>
      </c>
      <c r="AA194" s="8" t="str">
        <f>IF(本体!AI193&lt;&gt; "", "123I", "")</f>
        <v/>
      </c>
      <c r="AB194" s="8" t="str">
        <f>IF(本体!AJ193&lt;&gt; "", "124I", "")</f>
        <v/>
      </c>
      <c r="AC194" s="8" t="str">
        <f>IF(本体!AK193&lt;&gt; "", "125I", "")</f>
        <v/>
      </c>
      <c r="AD194" s="8" t="str">
        <f>IF(本体!AL193&lt;&gt; "", "131I", "")</f>
        <v/>
      </c>
      <c r="AE194" s="8" t="str">
        <f>IF(本体!AM193&lt;&gt; "", "135mBa", "")</f>
        <v/>
      </c>
      <c r="AF194" s="8" t="str">
        <f>IF(本体!AN193&lt;&gt; "", "137Cs", "")</f>
        <v/>
      </c>
      <c r="AG194" s="8" t="str">
        <f>IF(本体!AO193&lt;&gt; "", "177Lu", "")</f>
        <v/>
      </c>
      <c r="AH194" s="8" t="str">
        <f>IF(本体!AP193&lt;&gt; "", "188Re", "")</f>
        <v/>
      </c>
      <c r="AI194" s="8" t="str">
        <f>IF(本体!AQ193&lt;&gt; "", "192Ir", "")</f>
        <v/>
      </c>
      <c r="AJ194" s="8" t="str">
        <f>IF(本体!AR193&lt;&gt; "", "201Tl", "")</f>
        <v/>
      </c>
      <c r="AK194" s="8" t="str">
        <f>IF(本体!AS193&lt;&gt; "", "210Pb", "")</f>
        <v/>
      </c>
      <c r="AL194" s="8" t="str">
        <f>IF(本体!AT193&lt;&gt; "", "211At", "")</f>
        <v/>
      </c>
      <c r="AM194" s="8" t="str">
        <f>IF(本体!AU193&lt;&gt; "", "212Pb", "")</f>
        <v/>
      </c>
      <c r="AN194" s="8" t="str">
        <f>IF(本体!AV193&lt;&gt; "", "223Ra", "")</f>
        <v/>
      </c>
      <c r="AO194" s="8" t="str">
        <f>IF(本体!AW193&lt;&gt; "", "224Ra", "")</f>
        <v/>
      </c>
      <c r="AP194" s="8" t="str">
        <f>IF(本体!AX193&lt;&gt; "", "225Ac", "")</f>
        <v/>
      </c>
      <c r="AQ194" s="8" t="str">
        <f t="shared" si="2"/>
        <v/>
      </c>
    </row>
    <row r="195" spans="1:43">
      <c r="A195" s="8">
        <f>本体!C194</f>
        <v>0</v>
      </c>
      <c r="B195" s="8" t="str">
        <f>IF(本体!J194&lt;&gt; "", "3H", "")</f>
        <v/>
      </c>
      <c r="C195" s="8" t="str">
        <f>IF(本体!K194&lt;&gt; "", "11C", "")</f>
        <v/>
      </c>
      <c r="D195" s="8" t="str">
        <f>IF(本体!L194&lt;&gt; "", "14C", "")</f>
        <v/>
      </c>
      <c r="E195" s="8" t="str">
        <f>IF(本体!M194&lt;&gt; "", "13N", "")</f>
        <v/>
      </c>
      <c r="F195" s="8" t="str">
        <f>IF(本体!N194&lt;&gt; "", "18F", "")</f>
        <v/>
      </c>
      <c r="G195" s="8" t="str">
        <f>IF(本体!O194&lt;&gt; "", "22Na", "")</f>
        <v/>
      </c>
      <c r="H195" s="8" t="str">
        <f>IF(本体!P194&lt;&gt; "", "32P", "")</f>
        <v/>
      </c>
      <c r="I195" s="8" t="str">
        <f>IF(本体!Q194&lt;&gt; "", "33P", "")</f>
        <v/>
      </c>
      <c r="J195" s="8" t="str">
        <f>IF(本体!R194&lt;&gt; "", "35S", "")</f>
        <v/>
      </c>
      <c r="K195" s="8" t="str">
        <f>IF(本体!S194&lt;&gt; "", "36Cl", "")</f>
        <v/>
      </c>
      <c r="L195" s="8" t="str">
        <f>IF(本体!T194&lt;&gt; "", "45Ca", "")</f>
        <v/>
      </c>
      <c r="M195" s="8" t="str">
        <f>IF(本体!U194&lt;&gt; "", "51Cr", "")</f>
        <v/>
      </c>
      <c r="N195" s="8" t="str">
        <f>IF(本体!V194&lt;&gt; "", "59Fe", "")</f>
        <v/>
      </c>
      <c r="O195" s="8" t="str">
        <f>IF(本体!W194&lt;&gt; "", "57Co", "")</f>
        <v/>
      </c>
      <c r="P195" s="8" t="str">
        <f>IF(本体!X194&lt;&gt; "", "60Co", "")</f>
        <v/>
      </c>
      <c r="Q195" s="8" t="str">
        <f>IF(本体!Y194&lt;&gt; "", "64Cu", "")</f>
        <v/>
      </c>
      <c r="R195" s="8" t="str">
        <f>IF(本体!Z194&lt;&gt; "", "65Zn", "")</f>
        <v/>
      </c>
      <c r="S195" s="8" t="str">
        <f>IF(本体!AA194&lt;&gt; "", "67Ga", "")</f>
        <v/>
      </c>
      <c r="T195" s="8" t="str">
        <f>IF(本体!AB194&lt;&gt; "", "68Ga", "")</f>
        <v/>
      </c>
      <c r="U195" s="8" t="str">
        <f>IF(本体!AC194&lt;&gt; "", "68Ge", "")</f>
        <v/>
      </c>
      <c r="V195" s="8" t="str">
        <f>IF(本体!AD194&lt;&gt; "", "88Y", "")</f>
        <v/>
      </c>
      <c r="W195" s="8" t="str">
        <f>IF(本体!AE194&lt;&gt; "", "89Zr", "")</f>
        <v/>
      </c>
      <c r="X195" s="8" t="str">
        <f>IF(本体!AF194&lt;&gt; "", "90Y", "")</f>
        <v/>
      </c>
      <c r="Y195" s="8" t="str">
        <f>IF(本体!AG194&lt;&gt; "", "99mTc", "")</f>
        <v/>
      </c>
      <c r="Z195" s="8" t="str">
        <f>IF(本体!AH194&lt;&gt; "", "111In", "")</f>
        <v/>
      </c>
      <c r="AA195" s="8" t="str">
        <f>IF(本体!AI194&lt;&gt; "", "123I", "")</f>
        <v/>
      </c>
      <c r="AB195" s="8" t="str">
        <f>IF(本体!AJ194&lt;&gt; "", "124I", "")</f>
        <v/>
      </c>
      <c r="AC195" s="8" t="str">
        <f>IF(本体!AK194&lt;&gt; "", "125I", "")</f>
        <v/>
      </c>
      <c r="AD195" s="8" t="str">
        <f>IF(本体!AL194&lt;&gt; "", "131I", "")</f>
        <v/>
      </c>
      <c r="AE195" s="8" t="str">
        <f>IF(本体!AM194&lt;&gt; "", "135mBa", "")</f>
        <v/>
      </c>
      <c r="AF195" s="8" t="str">
        <f>IF(本体!AN194&lt;&gt; "", "137Cs", "")</f>
        <v/>
      </c>
      <c r="AG195" s="8" t="str">
        <f>IF(本体!AO194&lt;&gt; "", "177Lu", "")</f>
        <v/>
      </c>
      <c r="AH195" s="8" t="str">
        <f>IF(本体!AP194&lt;&gt; "", "188Re", "")</f>
        <v/>
      </c>
      <c r="AI195" s="8" t="str">
        <f>IF(本体!AQ194&lt;&gt; "", "192Ir", "")</f>
        <v/>
      </c>
      <c r="AJ195" s="8" t="str">
        <f>IF(本体!AR194&lt;&gt; "", "201Tl", "")</f>
        <v/>
      </c>
      <c r="AK195" s="8" t="str">
        <f>IF(本体!AS194&lt;&gt; "", "210Pb", "")</f>
        <v/>
      </c>
      <c r="AL195" s="8" t="str">
        <f>IF(本体!AT194&lt;&gt; "", "211At", "")</f>
        <v/>
      </c>
      <c r="AM195" s="8" t="str">
        <f>IF(本体!AU194&lt;&gt; "", "212Pb", "")</f>
        <v/>
      </c>
      <c r="AN195" s="8" t="str">
        <f>IF(本体!AV194&lt;&gt; "", "223Ra", "")</f>
        <v/>
      </c>
      <c r="AO195" s="8" t="str">
        <f>IF(本体!AW194&lt;&gt; "", "224Ra", "")</f>
        <v/>
      </c>
      <c r="AP195" s="8" t="str">
        <f>IF(本体!AX194&lt;&gt; "", "225Ac", "")</f>
        <v/>
      </c>
      <c r="AQ195" s="8" t="str">
        <f t="shared" ref="AQ195:AQ237" si="3">_xlfn.TEXTJOIN("、",TRUE,B195:AP195)</f>
        <v/>
      </c>
    </row>
    <row r="196" spans="1:43">
      <c r="A196" s="8">
        <f>本体!C195</f>
        <v>0</v>
      </c>
      <c r="B196" s="8" t="str">
        <f>IF(本体!J195&lt;&gt; "", "3H", "")</f>
        <v/>
      </c>
      <c r="C196" s="8" t="str">
        <f>IF(本体!K195&lt;&gt; "", "11C", "")</f>
        <v/>
      </c>
      <c r="D196" s="8" t="str">
        <f>IF(本体!L195&lt;&gt; "", "14C", "")</f>
        <v/>
      </c>
      <c r="E196" s="8" t="str">
        <f>IF(本体!M195&lt;&gt; "", "13N", "")</f>
        <v/>
      </c>
      <c r="F196" s="8" t="str">
        <f>IF(本体!N195&lt;&gt; "", "18F", "")</f>
        <v/>
      </c>
      <c r="G196" s="8" t="str">
        <f>IF(本体!O195&lt;&gt; "", "22Na", "")</f>
        <v/>
      </c>
      <c r="H196" s="8" t="str">
        <f>IF(本体!P195&lt;&gt; "", "32P", "")</f>
        <v/>
      </c>
      <c r="I196" s="8" t="str">
        <f>IF(本体!Q195&lt;&gt; "", "33P", "")</f>
        <v/>
      </c>
      <c r="J196" s="8" t="str">
        <f>IF(本体!R195&lt;&gt; "", "35S", "")</f>
        <v/>
      </c>
      <c r="K196" s="8" t="str">
        <f>IF(本体!S195&lt;&gt; "", "36Cl", "")</f>
        <v/>
      </c>
      <c r="L196" s="8" t="str">
        <f>IF(本体!T195&lt;&gt; "", "45Ca", "")</f>
        <v/>
      </c>
      <c r="M196" s="8" t="str">
        <f>IF(本体!U195&lt;&gt; "", "51Cr", "")</f>
        <v/>
      </c>
      <c r="N196" s="8" t="str">
        <f>IF(本体!V195&lt;&gt; "", "59Fe", "")</f>
        <v/>
      </c>
      <c r="O196" s="8" t="str">
        <f>IF(本体!W195&lt;&gt; "", "57Co", "")</f>
        <v/>
      </c>
      <c r="P196" s="8" t="str">
        <f>IF(本体!X195&lt;&gt; "", "60Co", "")</f>
        <v/>
      </c>
      <c r="Q196" s="8" t="str">
        <f>IF(本体!Y195&lt;&gt; "", "64Cu", "")</f>
        <v/>
      </c>
      <c r="R196" s="8" t="str">
        <f>IF(本体!Z195&lt;&gt; "", "65Zn", "")</f>
        <v/>
      </c>
      <c r="S196" s="8" t="str">
        <f>IF(本体!AA195&lt;&gt; "", "67Ga", "")</f>
        <v/>
      </c>
      <c r="T196" s="8" t="str">
        <f>IF(本体!AB195&lt;&gt; "", "68Ga", "")</f>
        <v/>
      </c>
      <c r="U196" s="8" t="str">
        <f>IF(本体!AC195&lt;&gt; "", "68Ge", "")</f>
        <v/>
      </c>
      <c r="V196" s="8" t="str">
        <f>IF(本体!AD195&lt;&gt; "", "88Y", "")</f>
        <v/>
      </c>
      <c r="W196" s="8" t="str">
        <f>IF(本体!AE195&lt;&gt; "", "89Zr", "")</f>
        <v/>
      </c>
      <c r="X196" s="8" t="str">
        <f>IF(本体!AF195&lt;&gt; "", "90Y", "")</f>
        <v/>
      </c>
      <c r="Y196" s="8" t="str">
        <f>IF(本体!AG195&lt;&gt; "", "99mTc", "")</f>
        <v/>
      </c>
      <c r="Z196" s="8" t="str">
        <f>IF(本体!AH195&lt;&gt; "", "111In", "")</f>
        <v/>
      </c>
      <c r="AA196" s="8" t="str">
        <f>IF(本体!AI195&lt;&gt; "", "123I", "")</f>
        <v/>
      </c>
      <c r="AB196" s="8" t="str">
        <f>IF(本体!AJ195&lt;&gt; "", "124I", "")</f>
        <v/>
      </c>
      <c r="AC196" s="8" t="str">
        <f>IF(本体!AK195&lt;&gt; "", "125I", "")</f>
        <v/>
      </c>
      <c r="AD196" s="8" t="str">
        <f>IF(本体!AL195&lt;&gt; "", "131I", "")</f>
        <v/>
      </c>
      <c r="AE196" s="8" t="str">
        <f>IF(本体!AM195&lt;&gt; "", "135mBa", "")</f>
        <v/>
      </c>
      <c r="AF196" s="8" t="str">
        <f>IF(本体!AN195&lt;&gt; "", "137Cs", "")</f>
        <v/>
      </c>
      <c r="AG196" s="8" t="str">
        <f>IF(本体!AO195&lt;&gt; "", "177Lu", "")</f>
        <v/>
      </c>
      <c r="AH196" s="8" t="str">
        <f>IF(本体!AP195&lt;&gt; "", "188Re", "")</f>
        <v/>
      </c>
      <c r="AI196" s="8" t="str">
        <f>IF(本体!AQ195&lt;&gt; "", "192Ir", "")</f>
        <v/>
      </c>
      <c r="AJ196" s="8" t="str">
        <f>IF(本体!AR195&lt;&gt; "", "201Tl", "")</f>
        <v/>
      </c>
      <c r="AK196" s="8" t="str">
        <f>IF(本体!AS195&lt;&gt; "", "210Pb", "")</f>
        <v/>
      </c>
      <c r="AL196" s="8" t="str">
        <f>IF(本体!AT195&lt;&gt; "", "211At", "")</f>
        <v/>
      </c>
      <c r="AM196" s="8" t="str">
        <f>IF(本体!AU195&lt;&gt; "", "212Pb", "")</f>
        <v/>
      </c>
      <c r="AN196" s="8" t="str">
        <f>IF(本体!AV195&lt;&gt; "", "223Ra", "")</f>
        <v/>
      </c>
      <c r="AO196" s="8" t="str">
        <f>IF(本体!AW195&lt;&gt; "", "224Ra", "")</f>
        <v/>
      </c>
      <c r="AP196" s="8" t="str">
        <f>IF(本体!AX195&lt;&gt; "", "225Ac", "")</f>
        <v/>
      </c>
      <c r="AQ196" s="8" t="str">
        <f t="shared" si="3"/>
        <v/>
      </c>
    </row>
    <row r="197" spans="1:43">
      <c r="A197" s="8">
        <f>本体!C196</f>
        <v>0</v>
      </c>
      <c r="B197" s="8" t="str">
        <f>IF(本体!J196&lt;&gt; "", "3H", "")</f>
        <v/>
      </c>
      <c r="C197" s="8" t="str">
        <f>IF(本体!K196&lt;&gt; "", "11C", "")</f>
        <v/>
      </c>
      <c r="D197" s="8" t="str">
        <f>IF(本体!L196&lt;&gt; "", "14C", "")</f>
        <v/>
      </c>
      <c r="E197" s="8" t="str">
        <f>IF(本体!M196&lt;&gt; "", "13N", "")</f>
        <v/>
      </c>
      <c r="F197" s="8" t="str">
        <f>IF(本体!N196&lt;&gt; "", "18F", "")</f>
        <v/>
      </c>
      <c r="G197" s="8" t="str">
        <f>IF(本体!O196&lt;&gt; "", "22Na", "")</f>
        <v/>
      </c>
      <c r="H197" s="8" t="str">
        <f>IF(本体!P196&lt;&gt; "", "32P", "")</f>
        <v/>
      </c>
      <c r="I197" s="8" t="str">
        <f>IF(本体!Q196&lt;&gt; "", "33P", "")</f>
        <v/>
      </c>
      <c r="J197" s="8" t="str">
        <f>IF(本体!R196&lt;&gt; "", "35S", "")</f>
        <v/>
      </c>
      <c r="K197" s="8" t="str">
        <f>IF(本体!S196&lt;&gt; "", "36Cl", "")</f>
        <v/>
      </c>
      <c r="L197" s="8" t="str">
        <f>IF(本体!T196&lt;&gt; "", "45Ca", "")</f>
        <v/>
      </c>
      <c r="M197" s="8" t="str">
        <f>IF(本体!U196&lt;&gt; "", "51Cr", "")</f>
        <v/>
      </c>
      <c r="N197" s="8" t="str">
        <f>IF(本体!V196&lt;&gt; "", "59Fe", "")</f>
        <v/>
      </c>
      <c r="O197" s="8" t="str">
        <f>IF(本体!W196&lt;&gt; "", "57Co", "")</f>
        <v/>
      </c>
      <c r="P197" s="8" t="str">
        <f>IF(本体!X196&lt;&gt; "", "60Co", "")</f>
        <v/>
      </c>
      <c r="Q197" s="8" t="str">
        <f>IF(本体!Y196&lt;&gt; "", "64Cu", "")</f>
        <v/>
      </c>
      <c r="R197" s="8" t="str">
        <f>IF(本体!Z196&lt;&gt; "", "65Zn", "")</f>
        <v/>
      </c>
      <c r="S197" s="8" t="str">
        <f>IF(本体!AA196&lt;&gt; "", "67Ga", "")</f>
        <v/>
      </c>
      <c r="T197" s="8" t="str">
        <f>IF(本体!AB196&lt;&gt; "", "68Ga", "")</f>
        <v/>
      </c>
      <c r="U197" s="8" t="str">
        <f>IF(本体!AC196&lt;&gt; "", "68Ge", "")</f>
        <v/>
      </c>
      <c r="V197" s="8" t="str">
        <f>IF(本体!AD196&lt;&gt; "", "88Y", "")</f>
        <v/>
      </c>
      <c r="W197" s="8" t="str">
        <f>IF(本体!AE196&lt;&gt; "", "89Zr", "")</f>
        <v/>
      </c>
      <c r="X197" s="8" t="str">
        <f>IF(本体!AF196&lt;&gt; "", "90Y", "")</f>
        <v/>
      </c>
      <c r="Y197" s="8" t="str">
        <f>IF(本体!AG196&lt;&gt; "", "99mTc", "")</f>
        <v/>
      </c>
      <c r="Z197" s="8" t="str">
        <f>IF(本体!AH196&lt;&gt; "", "111In", "")</f>
        <v/>
      </c>
      <c r="AA197" s="8" t="str">
        <f>IF(本体!AI196&lt;&gt; "", "123I", "")</f>
        <v/>
      </c>
      <c r="AB197" s="8" t="str">
        <f>IF(本体!AJ196&lt;&gt; "", "124I", "")</f>
        <v/>
      </c>
      <c r="AC197" s="8" t="str">
        <f>IF(本体!AK196&lt;&gt; "", "125I", "")</f>
        <v/>
      </c>
      <c r="AD197" s="8" t="str">
        <f>IF(本体!AL196&lt;&gt; "", "131I", "")</f>
        <v/>
      </c>
      <c r="AE197" s="8" t="str">
        <f>IF(本体!AM196&lt;&gt; "", "135mBa", "")</f>
        <v/>
      </c>
      <c r="AF197" s="8" t="str">
        <f>IF(本体!AN196&lt;&gt; "", "137Cs", "")</f>
        <v/>
      </c>
      <c r="AG197" s="8" t="str">
        <f>IF(本体!AO196&lt;&gt; "", "177Lu", "")</f>
        <v/>
      </c>
      <c r="AH197" s="8" t="str">
        <f>IF(本体!AP196&lt;&gt; "", "188Re", "")</f>
        <v/>
      </c>
      <c r="AI197" s="8" t="str">
        <f>IF(本体!AQ196&lt;&gt; "", "192Ir", "")</f>
        <v/>
      </c>
      <c r="AJ197" s="8" t="str">
        <f>IF(本体!AR196&lt;&gt; "", "201Tl", "")</f>
        <v/>
      </c>
      <c r="AK197" s="8" t="str">
        <f>IF(本体!AS196&lt;&gt; "", "210Pb", "")</f>
        <v/>
      </c>
      <c r="AL197" s="8" t="str">
        <f>IF(本体!AT196&lt;&gt; "", "211At", "")</f>
        <v/>
      </c>
      <c r="AM197" s="8" t="str">
        <f>IF(本体!AU196&lt;&gt; "", "212Pb", "")</f>
        <v/>
      </c>
      <c r="AN197" s="8" t="str">
        <f>IF(本体!AV196&lt;&gt; "", "223Ra", "")</f>
        <v/>
      </c>
      <c r="AO197" s="8" t="str">
        <f>IF(本体!AW196&lt;&gt; "", "224Ra", "")</f>
        <v/>
      </c>
      <c r="AP197" s="8" t="str">
        <f>IF(本体!AX196&lt;&gt; "", "225Ac", "")</f>
        <v/>
      </c>
      <c r="AQ197" s="8" t="str">
        <f t="shared" si="3"/>
        <v/>
      </c>
    </row>
    <row r="198" spans="1:43">
      <c r="A198" s="8">
        <f>本体!C197</f>
        <v>0</v>
      </c>
      <c r="B198" s="8" t="str">
        <f>IF(本体!J197&lt;&gt; "", "3H", "")</f>
        <v/>
      </c>
      <c r="C198" s="8" t="str">
        <f>IF(本体!K197&lt;&gt; "", "11C", "")</f>
        <v/>
      </c>
      <c r="D198" s="8" t="str">
        <f>IF(本体!L197&lt;&gt; "", "14C", "")</f>
        <v/>
      </c>
      <c r="E198" s="8" t="str">
        <f>IF(本体!M197&lt;&gt; "", "13N", "")</f>
        <v/>
      </c>
      <c r="F198" s="8" t="str">
        <f>IF(本体!N197&lt;&gt; "", "18F", "")</f>
        <v/>
      </c>
      <c r="G198" s="8" t="str">
        <f>IF(本体!O197&lt;&gt; "", "22Na", "")</f>
        <v/>
      </c>
      <c r="H198" s="8" t="str">
        <f>IF(本体!P197&lt;&gt; "", "32P", "")</f>
        <v/>
      </c>
      <c r="I198" s="8" t="str">
        <f>IF(本体!Q197&lt;&gt; "", "33P", "")</f>
        <v/>
      </c>
      <c r="J198" s="8" t="str">
        <f>IF(本体!R197&lt;&gt; "", "35S", "")</f>
        <v/>
      </c>
      <c r="K198" s="8" t="str">
        <f>IF(本体!S197&lt;&gt; "", "36Cl", "")</f>
        <v/>
      </c>
      <c r="L198" s="8" t="str">
        <f>IF(本体!T197&lt;&gt; "", "45Ca", "")</f>
        <v/>
      </c>
      <c r="M198" s="8" t="str">
        <f>IF(本体!U197&lt;&gt; "", "51Cr", "")</f>
        <v/>
      </c>
      <c r="N198" s="8" t="str">
        <f>IF(本体!V197&lt;&gt; "", "59Fe", "")</f>
        <v/>
      </c>
      <c r="O198" s="8" t="str">
        <f>IF(本体!W197&lt;&gt; "", "57Co", "")</f>
        <v/>
      </c>
      <c r="P198" s="8" t="str">
        <f>IF(本体!X197&lt;&gt; "", "60Co", "")</f>
        <v/>
      </c>
      <c r="Q198" s="8" t="str">
        <f>IF(本体!Y197&lt;&gt; "", "64Cu", "")</f>
        <v/>
      </c>
      <c r="R198" s="8" t="str">
        <f>IF(本体!Z197&lt;&gt; "", "65Zn", "")</f>
        <v/>
      </c>
      <c r="S198" s="8" t="str">
        <f>IF(本体!AA197&lt;&gt; "", "67Ga", "")</f>
        <v/>
      </c>
      <c r="T198" s="8" t="str">
        <f>IF(本体!AB197&lt;&gt; "", "68Ga", "")</f>
        <v/>
      </c>
      <c r="U198" s="8" t="str">
        <f>IF(本体!AC197&lt;&gt; "", "68Ge", "")</f>
        <v/>
      </c>
      <c r="V198" s="8" t="str">
        <f>IF(本体!AD197&lt;&gt; "", "88Y", "")</f>
        <v/>
      </c>
      <c r="W198" s="8" t="str">
        <f>IF(本体!AE197&lt;&gt; "", "89Zr", "")</f>
        <v/>
      </c>
      <c r="X198" s="8" t="str">
        <f>IF(本体!AF197&lt;&gt; "", "90Y", "")</f>
        <v/>
      </c>
      <c r="Y198" s="8" t="str">
        <f>IF(本体!AG197&lt;&gt; "", "99mTc", "")</f>
        <v/>
      </c>
      <c r="Z198" s="8" t="str">
        <f>IF(本体!AH197&lt;&gt; "", "111In", "")</f>
        <v/>
      </c>
      <c r="AA198" s="8" t="str">
        <f>IF(本体!AI197&lt;&gt; "", "123I", "")</f>
        <v/>
      </c>
      <c r="AB198" s="8" t="str">
        <f>IF(本体!AJ197&lt;&gt; "", "124I", "")</f>
        <v/>
      </c>
      <c r="AC198" s="8" t="str">
        <f>IF(本体!AK197&lt;&gt; "", "125I", "")</f>
        <v/>
      </c>
      <c r="AD198" s="8" t="str">
        <f>IF(本体!AL197&lt;&gt; "", "131I", "")</f>
        <v/>
      </c>
      <c r="AE198" s="8" t="str">
        <f>IF(本体!AM197&lt;&gt; "", "135mBa", "")</f>
        <v/>
      </c>
      <c r="AF198" s="8" t="str">
        <f>IF(本体!AN197&lt;&gt; "", "137Cs", "")</f>
        <v/>
      </c>
      <c r="AG198" s="8" t="str">
        <f>IF(本体!AO197&lt;&gt; "", "177Lu", "")</f>
        <v/>
      </c>
      <c r="AH198" s="8" t="str">
        <f>IF(本体!AP197&lt;&gt; "", "188Re", "")</f>
        <v/>
      </c>
      <c r="AI198" s="8" t="str">
        <f>IF(本体!AQ197&lt;&gt; "", "192Ir", "")</f>
        <v/>
      </c>
      <c r="AJ198" s="8" t="str">
        <f>IF(本体!AR197&lt;&gt; "", "201Tl", "")</f>
        <v/>
      </c>
      <c r="AK198" s="8" t="str">
        <f>IF(本体!AS197&lt;&gt; "", "210Pb", "")</f>
        <v/>
      </c>
      <c r="AL198" s="8" t="str">
        <f>IF(本体!AT197&lt;&gt; "", "211At", "")</f>
        <v/>
      </c>
      <c r="AM198" s="8" t="str">
        <f>IF(本体!AU197&lt;&gt; "", "212Pb", "")</f>
        <v/>
      </c>
      <c r="AN198" s="8" t="str">
        <f>IF(本体!AV197&lt;&gt; "", "223Ra", "")</f>
        <v/>
      </c>
      <c r="AO198" s="8" t="str">
        <f>IF(本体!AW197&lt;&gt; "", "224Ra", "")</f>
        <v/>
      </c>
      <c r="AP198" s="8" t="str">
        <f>IF(本体!AX197&lt;&gt; "", "225Ac", "")</f>
        <v/>
      </c>
      <c r="AQ198" s="8" t="str">
        <f t="shared" si="3"/>
        <v/>
      </c>
    </row>
    <row r="199" spans="1:43">
      <c r="A199" s="8">
        <f>本体!C198</f>
        <v>0</v>
      </c>
      <c r="B199" s="8" t="str">
        <f>IF(本体!J198&lt;&gt; "", "3H", "")</f>
        <v/>
      </c>
      <c r="C199" s="8" t="str">
        <f>IF(本体!K198&lt;&gt; "", "11C", "")</f>
        <v/>
      </c>
      <c r="D199" s="8" t="str">
        <f>IF(本体!L198&lt;&gt; "", "14C", "")</f>
        <v/>
      </c>
      <c r="E199" s="8" t="str">
        <f>IF(本体!M198&lt;&gt; "", "13N", "")</f>
        <v/>
      </c>
      <c r="F199" s="8" t="str">
        <f>IF(本体!N198&lt;&gt; "", "18F", "")</f>
        <v/>
      </c>
      <c r="G199" s="8" t="str">
        <f>IF(本体!O198&lt;&gt; "", "22Na", "")</f>
        <v/>
      </c>
      <c r="H199" s="8" t="str">
        <f>IF(本体!P198&lt;&gt; "", "32P", "")</f>
        <v/>
      </c>
      <c r="I199" s="8" t="str">
        <f>IF(本体!Q198&lt;&gt; "", "33P", "")</f>
        <v/>
      </c>
      <c r="J199" s="8" t="str">
        <f>IF(本体!R198&lt;&gt; "", "35S", "")</f>
        <v/>
      </c>
      <c r="K199" s="8" t="str">
        <f>IF(本体!S198&lt;&gt; "", "36Cl", "")</f>
        <v/>
      </c>
      <c r="L199" s="8" t="str">
        <f>IF(本体!T198&lt;&gt; "", "45Ca", "")</f>
        <v/>
      </c>
      <c r="M199" s="8" t="str">
        <f>IF(本体!U198&lt;&gt; "", "51Cr", "")</f>
        <v/>
      </c>
      <c r="N199" s="8" t="str">
        <f>IF(本体!V198&lt;&gt; "", "59Fe", "")</f>
        <v/>
      </c>
      <c r="O199" s="8" t="str">
        <f>IF(本体!W198&lt;&gt; "", "57Co", "")</f>
        <v/>
      </c>
      <c r="P199" s="8" t="str">
        <f>IF(本体!X198&lt;&gt; "", "60Co", "")</f>
        <v/>
      </c>
      <c r="Q199" s="8" t="str">
        <f>IF(本体!Y198&lt;&gt; "", "64Cu", "")</f>
        <v/>
      </c>
      <c r="R199" s="8" t="str">
        <f>IF(本体!Z198&lt;&gt; "", "65Zn", "")</f>
        <v/>
      </c>
      <c r="S199" s="8" t="str">
        <f>IF(本体!AA198&lt;&gt; "", "67Ga", "")</f>
        <v/>
      </c>
      <c r="T199" s="8" t="str">
        <f>IF(本体!AB198&lt;&gt; "", "68Ga", "")</f>
        <v/>
      </c>
      <c r="U199" s="8" t="str">
        <f>IF(本体!AC198&lt;&gt; "", "68Ge", "")</f>
        <v/>
      </c>
      <c r="V199" s="8" t="str">
        <f>IF(本体!AD198&lt;&gt; "", "88Y", "")</f>
        <v/>
      </c>
      <c r="W199" s="8" t="str">
        <f>IF(本体!AE198&lt;&gt; "", "89Zr", "")</f>
        <v/>
      </c>
      <c r="X199" s="8" t="str">
        <f>IF(本体!AF198&lt;&gt; "", "90Y", "")</f>
        <v/>
      </c>
      <c r="Y199" s="8" t="str">
        <f>IF(本体!AG198&lt;&gt; "", "99mTc", "")</f>
        <v/>
      </c>
      <c r="Z199" s="8" t="str">
        <f>IF(本体!AH198&lt;&gt; "", "111In", "")</f>
        <v/>
      </c>
      <c r="AA199" s="8" t="str">
        <f>IF(本体!AI198&lt;&gt; "", "123I", "")</f>
        <v/>
      </c>
      <c r="AB199" s="8" t="str">
        <f>IF(本体!AJ198&lt;&gt; "", "124I", "")</f>
        <v/>
      </c>
      <c r="AC199" s="8" t="str">
        <f>IF(本体!AK198&lt;&gt; "", "125I", "")</f>
        <v/>
      </c>
      <c r="AD199" s="8" t="str">
        <f>IF(本体!AL198&lt;&gt; "", "131I", "")</f>
        <v/>
      </c>
      <c r="AE199" s="8" t="str">
        <f>IF(本体!AM198&lt;&gt; "", "135mBa", "")</f>
        <v/>
      </c>
      <c r="AF199" s="8" t="str">
        <f>IF(本体!AN198&lt;&gt; "", "137Cs", "")</f>
        <v/>
      </c>
      <c r="AG199" s="8" t="str">
        <f>IF(本体!AO198&lt;&gt; "", "177Lu", "")</f>
        <v/>
      </c>
      <c r="AH199" s="8" t="str">
        <f>IF(本体!AP198&lt;&gt; "", "188Re", "")</f>
        <v/>
      </c>
      <c r="AI199" s="8" t="str">
        <f>IF(本体!AQ198&lt;&gt; "", "192Ir", "")</f>
        <v/>
      </c>
      <c r="AJ199" s="8" t="str">
        <f>IF(本体!AR198&lt;&gt; "", "201Tl", "")</f>
        <v/>
      </c>
      <c r="AK199" s="8" t="str">
        <f>IF(本体!AS198&lt;&gt; "", "210Pb", "")</f>
        <v/>
      </c>
      <c r="AL199" s="8" t="str">
        <f>IF(本体!AT198&lt;&gt; "", "211At", "")</f>
        <v/>
      </c>
      <c r="AM199" s="8" t="str">
        <f>IF(本体!AU198&lt;&gt; "", "212Pb", "")</f>
        <v/>
      </c>
      <c r="AN199" s="8" t="str">
        <f>IF(本体!AV198&lt;&gt; "", "223Ra", "")</f>
        <v/>
      </c>
      <c r="AO199" s="8" t="str">
        <f>IF(本体!AW198&lt;&gt; "", "224Ra", "")</f>
        <v/>
      </c>
      <c r="AP199" s="8" t="str">
        <f>IF(本体!AX198&lt;&gt; "", "225Ac", "")</f>
        <v/>
      </c>
      <c r="AQ199" s="8" t="str">
        <f t="shared" si="3"/>
        <v/>
      </c>
    </row>
    <row r="200" spans="1:43">
      <c r="A200" s="8">
        <f>本体!C199</f>
        <v>0</v>
      </c>
      <c r="B200" s="8" t="str">
        <f>IF(本体!J199&lt;&gt; "", "3H", "")</f>
        <v/>
      </c>
      <c r="C200" s="8" t="str">
        <f>IF(本体!K199&lt;&gt; "", "11C", "")</f>
        <v/>
      </c>
      <c r="D200" s="8" t="str">
        <f>IF(本体!L199&lt;&gt; "", "14C", "")</f>
        <v/>
      </c>
      <c r="E200" s="8" t="str">
        <f>IF(本体!M199&lt;&gt; "", "13N", "")</f>
        <v/>
      </c>
      <c r="F200" s="8" t="str">
        <f>IF(本体!N199&lt;&gt; "", "18F", "")</f>
        <v/>
      </c>
      <c r="G200" s="8" t="str">
        <f>IF(本体!O199&lt;&gt; "", "22Na", "")</f>
        <v/>
      </c>
      <c r="H200" s="8" t="str">
        <f>IF(本体!P199&lt;&gt; "", "32P", "")</f>
        <v/>
      </c>
      <c r="I200" s="8" t="str">
        <f>IF(本体!Q199&lt;&gt; "", "33P", "")</f>
        <v/>
      </c>
      <c r="J200" s="8" t="str">
        <f>IF(本体!R199&lt;&gt; "", "35S", "")</f>
        <v/>
      </c>
      <c r="K200" s="8" t="str">
        <f>IF(本体!S199&lt;&gt; "", "36Cl", "")</f>
        <v/>
      </c>
      <c r="L200" s="8" t="str">
        <f>IF(本体!T199&lt;&gt; "", "45Ca", "")</f>
        <v/>
      </c>
      <c r="M200" s="8" t="str">
        <f>IF(本体!U199&lt;&gt; "", "51Cr", "")</f>
        <v/>
      </c>
      <c r="N200" s="8" t="str">
        <f>IF(本体!V199&lt;&gt; "", "59Fe", "")</f>
        <v/>
      </c>
      <c r="O200" s="8" t="str">
        <f>IF(本体!W199&lt;&gt; "", "57Co", "")</f>
        <v/>
      </c>
      <c r="P200" s="8" t="str">
        <f>IF(本体!X199&lt;&gt; "", "60Co", "")</f>
        <v/>
      </c>
      <c r="Q200" s="8" t="str">
        <f>IF(本体!Y199&lt;&gt; "", "64Cu", "")</f>
        <v/>
      </c>
      <c r="R200" s="8" t="str">
        <f>IF(本体!Z199&lt;&gt; "", "65Zn", "")</f>
        <v/>
      </c>
      <c r="S200" s="8" t="str">
        <f>IF(本体!AA199&lt;&gt; "", "67Ga", "")</f>
        <v/>
      </c>
      <c r="T200" s="8" t="str">
        <f>IF(本体!AB199&lt;&gt; "", "68Ga", "")</f>
        <v/>
      </c>
      <c r="U200" s="8" t="str">
        <f>IF(本体!AC199&lt;&gt; "", "68Ge", "")</f>
        <v/>
      </c>
      <c r="V200" s="8" t="str">
        <f>IF(本体!AD199&lt;&gt; "", "88Y", "")</f>
        <v/>
      </c>
      <c r="W200" s="8" t="str">
        <f>IF(本体!AE199&lt;&gt; "", "89Zr", "")</f>
        <v/>
      </c>
      <c r="X200" s="8" t="str">
        <f>IF(本体!AF199&lt;&gt; "", "90Y", "")</f>
        <v/>
      </c>
      <c r="Y200" s="8" t="str">
        <f>IF(本体!AG199&lt;&gt; "", "99mTc", "")</f>
        <v/>
      </c>
      <c r="Z200" s="8" t="str">
        <f>IF(本体!AH199&lt;&gt; "", "111In", "")</f>
        <v/>
      </c>
      <c r="AA200" s="8" t="str">
        <f>IF(本体!AI199&lt;&gt; "", "123I", "")</f>
        <v/>
      </c>
      <c r="AB200" s="8" t="str">
        <f>IF(本体!AJ199&lt;&gt; "", "124I", "")</f>
        <v/>
      </c>
      <c r="AC200" s="8" t="str">
        <f>IF(本体!AK199&lt;&gt; "", "125I", "")</f>
        <v/>
      </c>
      <c r="AD200" s="8" t="str">
        <f>IF(本体!AL199&lt;&gt; "", "131I", "")</f>
        <v/>
      </c>
      <c r="AE200" s="8" t="str">
        <f>IF(本体!AM199&lt;&gt; "", "135mBa", "")</f>
        <v/>
      </c>
      <c r="AF200" s="8" t="str">
        <f>IF(本体!AN199&lt;&gt; "", "137Cs", "")</f>
        <v/>
      </c>
      <c r="AG200" s="8" t="str">
        <f>IF(本体!AO199&lt;&gt; "", "177Lu", "")</f>
        <v/>
      </c>
      <c r="AH200" s="8" t="str">
        <f>IF(本体!AP199&lt;&gt; "", "188Re", "")</f>
        <v/>
      </c>
      <c r="AI200" s="8" t="str">
        <f>IF(本体!AQ199&lt;&gt; "", "192Ir", "")</f>
        <v/>
      </c>
      <c r="AJ200" s="8" t="str">
        <f>IF(本体!AR199&lt;&gt; "", "201Tl", "")</f>
        <v/>
      </c>
      <c r="AK200" s="8" t="str">
        <f>IF(本体!AS199&lt;&gt; "", "210Pb", "")</f>
        <v/>
      </c>
      <c r="AL200" s="8" t="str">
        <f>IF(本体!AT199&lt;&gt; "", "211At", "")</f>
        <v/>
      </c>
      <c r="AM200" s="8" t="str">
        <f>IF(本体!AU199&lt;&gt; "", "212Pb", "")</f>
        <v/>
      </c>
      <c r="AN200" s="8" t="str">
        <f>IF(本体!AV199&lt;&gt; "", "223Ra", "")</f>
        <v/>
      </c>
      <c r="AO200" s="8" t="str">
        <f>IF(本体!AW199&lt;&gt; "", "224Ra", "")</f>
        <v/>
      </c>
      <c r="AP200" s="8" t="str">
        <f>IF(本体!AX199&lt;&gt; "", "225Ac", "")</f>
        <v/>
      </c>
      <c r="AQ200" s="8" t="str">
        <f t="shared" si="3"/>
        <v/>
      </c>
    </row>
    <row r="201" spans="1:43">
      <c r="A201" s="8">
        <f>本体!C200</f>
        <v>0</v>
      </c>
      <c r="B201" s="8" t="str">
        <f>IF(本体!J200&lt;&gt; "", "3H", "")</f>
        <v/>
      </c>
      <c r="C201" s="8" t="str">
        <f>IF(本体!K200&lt;&gt; "", "11C", "")</f>
        <v/>
      </c>
      <c r="D201" s="8" t="str">
        <f>IF(本体!L200&lt;&gt; "", "14C", "")</f>
        <v/>
      </c>
      <c r="E201" s="8" t="str">
        <f>IF(本体!M200&lt;&gt; "", "13N", "")</f>
        <v/>
      </c>
      <c r="F201" s="8" t="str">
        <f>IF(本体!N200&lt;&gt; "", "18F", "")</f>
        <v/>
      </c>
      <c r="G201" s="8" t="str">
        <f>IF(本体!O200&lt;&gt; "", "22Na", "")</f>
        <v/>
      </c>
      <c r="H201" s="8" t="str">
        <f>IF(本体!P200&lt;&gt; "", "32P", "")</f>
        <v/>
      </c>
      <c r="I201" s="8" t="str">
        <f>IF(本体!Q200&lt;&gt; "", "33P", "")</f>
        <v/>
      </c>
      <c r="J201" s="8" t="str">
        <f>IF(本体!R200&lt;&gt; "", "35S", "")</f>
        <v/>
      </c>
      <c r="K201" s="8" t="str">
        <f>IF(本体!S200&lt;&gt; "", "36Cl", "")</f>
        <v/>
      </c>
      <c r="L201" s="8" t="str">
        <f>IF(本体!T200&lt;&gt; "", "45Ca", "")</f>
        <v/>
      </c>
      <c r="M201" s="8" t="str">
        <f>IF(本体!U200&lt;&gt; "", "51Cr", "")</f>
        <v/>
      </c>
      <c r="N201" s="8" t="str">
        <f>IF(本体!V200&lt;&gt; "", "59Fe", "")</f>
        <v/>
      </c>
      <c r="O201" s="8" t="str">
        <f>IF(本体!W200&lt;&gt; "", "57Co", "")</f>
        <v/>
      </c>
      <c r="P201" s="8" t="str">
        <f>IF(本体!X200&lt;&gt; "", "60Co", "")</f>
        <v/>
      </c>
      <c r="Q201" s="8" t="str">
        <f>IF(本体!Y200&lt;&gt; "", "64Cu", "")</f>
        <v/>
      </c>
      <c r="R201" s="8" t="str">
        <f>IF(本体!Z200&lt;&gt; "", "65Zn", "")</f>
        <v/>
      </c>
      <c r="S201" s="8" t="str">
        <f>IF(本体!AA200&lt;&gt; "", "67Ga", "")</f>
        <v/>
      </c>
      <c r="T201" s="8" t="str">
        <f>IF(本体!AB200&lt;&gt; "", "68Ga", "")</f>
        <v/>
      </c>
      <c r="U201" s="8" t="str">
        <f>IF(本体!AC200&lt;&gt; "", "68Ge", "")</f>
        <v/>
      </c>
      <c r="V201" s="8" t="str">
        <f>IF(本体!AD200&lt;&gt; "", "88Y", "")</f>
        <v/>
      </c>
      <c r="W201" s="8" t="str">
        <f>IF(本体!AE200&lt;&gt; "", "89Zr", "")</f>
        <v/>
      </c>
      <c r="X201" s="8" t="str">
        <f>IF(本体!AF200&lt;&gt; "", "90Y", "")</f>
        <v/>
      </c>
      <c r="Y201" s="8" t="str">
        <f>IF(本体!AG200&lt;&gt; "", "99mTc", "")</f>
        <v/>
      </c>
      <c r="Z201" s="8" t="str">
        <f>IF(本体!AH200&lt;&gt; "", "111In", "")</f>
        <v/>
      </c>
      <c r="AA201" s="8" t="str">
        <f>IF(本体!AI200&lt;&gt; "", "123I", "")</f>
        <v/>
      </c>
      <c r="AB201" s="8" t="str">
        <f>IF(本体!AJ200&lt;&gt; "", "124I", "")</f>
        <v/>
      </c>
      <c r="AC201" s="8" t="str">
        <f>IF(本体!AK200&lt;&gt; "", "125I", "")</f>
        <v/>
      </c>
      <c r="AD201" s="8" t="str">
        <f>IF(本体!AL200&lt;&gt; "", "131I", "")</f>
        <v/>
      </c>
      <c r="AE201" s="8" t="str">
        <f>IF(本体!AM200&lt;&gt; "", "135mBa", "")</f>
        <v/>
      </c>
      <c r="AF201" s="8" t="str">
        <f>IF(本体!AN200&lt;&gt; "", "137Cs", "")</f>
        <v/>
      </c>
      <c r="AG201" s="8" t="str">
        <f>IF(本体!AO200&lt;&gt; "", "177Lu", "")</f>
        <v/>
      </c>
      <c r="AH201" s="8" t="str">
        <f>IF(本体!AP200&lt;&gt; "", "188Re", "")</f>
        <v/>
      </c>
      <c r="AI201" s="8" t="str">
        <f>IF(本体!AQ200&lt;&gt; "", "192Ir", "")</f>
        <v/>
      </c>
      <c r="AJ201" s="8" t="str">
        <f>IF(本体!AR200&lt;&gt; "", "201Tl", "")</f>
        <v/>
      </c>
      <c r="AK201" s="8" t="str">
        <f>IF(本体!AS200&lt;&gt; "", "210Pb", "")</f>
        <v/>
      </c>
      <c r="AL201" s="8" t="str">
        <f>IF(本体!AT200&lt;&gt; "", "211At", "")</f>
        <v/>
      </c>
      <c r="AM201" s="8" t="str">
        <f>IF(本体!AU200&lt;&gt; "", "212Pb", "")</f>
        <v/>
      </c>
      <c r="AN201" s="8" t="str">
        <f>IF(本体!AV200&lt;&gt; "", "223Ra", "")</f>
        <v/>
      </c>
      <c r="AO201" s="8" t="str">
        <f>IF(本体!AW200&lt;&gt; "", "224Ra", "")</f>
        <v/>
      </c>
      <c r="AP201" s="8" t="str">
        <f>IF(本体!AX200&lt;&gt; "", "225Ac", "")</f>
        <v/>
      </c>
      <c r="AQ201" s="8" t="str">
        <f t="shared" si="3"/>
        <v/>
      </c>
    </row>
    <row r="202" spans="1:43">
      <c r="A202" s="8">
        <f>本体!C201</f>
        <v>0</v>
      </c>
      <c r="B202" s="8" t="str">
        <f>IF(本体!J201&lt;&gt; "", "3H", "")</f>
        <v/>
      </c>
      <c r="C202" s="8" t="str">
        <f>IF(本体!K201&lt;&gt; "", "11C", "")</f>
        <v/>
      </c>
      <c r="D202" s="8" t="str">
        <f>IF(本体!L201&lt;&gt; "", "14C", "")</f>
        <v/>
      </c>
      <c r="E202" s="8" t="str">
        <f>IF(本体!M201&lt;&gt; "", "13N", "")</f>
        <v/>
      </c>
      <c r="F202" s="8" t="str">
        <f>IF(本体!N201&lt;&gt; "", "18F", "")</f>
        <v/>
      </c>
      <c r="G202" s="8" t="str">
        <f>IF(本体!O201&lt;&gt; "", "22Na", "")</f>
        <v/>
      </c>
      <c r="H202" s="8" t="str">
        <f>IF(本体!P201&lt;&gt; "", "32P", "")</f>
        <v/>
      </c>
      <c r="I202" s="8" t="str">
        <f>IF(本体!Q201&lt;&gt; "", "33P", "")</f>
        <v/>
      </c>
      <c r="J202" s="8" t="str">
        <f>IF(本体!R201&lt;&gt; "", "35S", "")</f>
        <v/>
      </c>
      <c r="K202" s="8" t="str">
        <f>IF(本体!S201&lt;&gt; "", "36Cl", "")</f>
        <v/>
      </c>
      <c r="L202" s="8" t="str">
        <f>IF(本体!T201&lt;&gt; "", "45Ca", "")</f>
        <v/>
      </c>
      <c r="M202" s="8" t="str">
        <f>IF(本体!U201&lt;&gt; "", "51Cr", "")</f>
        <v/>
      </c>
      <c r="N202" s="8" t="str">
        <f>IF(本体!V201&lt;&gt; "", "59Fe", "")</f>
        <v/>
      </c>
      <c r="O202" s="8" t="str">
        <f>IF(本体!W201&lt;&gt; "", "57Co", "")</f>
        <v/>
      </c>
      <c r="P202" s="8" t="str">
        <f>IF(本体!X201&lt;&gt; "", "60Co", "")</f>
        <v/>
      </c>
      <c r="Q202" s="8" t="str">
        <f>IF(本体!Y201&lt;&gt; "", "64Cu", "")</f>
        <v/>
      </c>
      <c r="R202" s="8" t="str">
        <f>IF(本体!Z201&lt;&gt; "", "65Zn", "")</f>
        <v/>
      </c>
      <c r="S202" s="8" t="str">
        <f>IF(本体!AA201&lt;&gt; "", "67Ga", "")</f>
        <v/>
      </c>
      <c r="T202" s="8" t="str">
        <f>IF(本体!AB201&lt;&gt; "", "68Ga", "")</f>
        <v/>
      </c>
      <c r="U202" s="8" t="str">
        <f>IF(本体!AC201&lt;&gt; "", "68Ge", "")</f>
        <v/>
      </c>
      <c r="V202" s="8" t="str">
        <f>IF(本体!AD201&lt;&gt; "", "88Y", "")</f>
        <v/>
      </c>
      <c r="W202" s="8" t="str">
        <f>IF(本体!AE201&lt;&gt; "", "89Zr", "")</f>
        <v/>
      </c>
      <c r="X202" s="8" t="str">
        <f>IF(本体!AF201&lt;&gt; "", "90Y", "")</f>
        <v/>
      </c>
      <c r="Y202" s="8" t="str">
        <f>IF(本体!AG201&lt;&gt; "", "99mTc", "")</f>
        <v/>
      </c>
      <c r="Z202" s="8" t="str">
        <f>IF(本体!AH201&lt;&gt; "", "111In", "")</f>
        <v/>
      </c>
      <c r="AA202" s="8" t="str">
        <f>IF(本体!AI201&lt;&gt; "", "123I", "")</f>
        <v/>
      </c>
      <c r="AB202" s="8" t="str">
        <f>IF(本体!AJ201&lt;&gt; "", "124I", "")</f>
        <v/>
      </c>
      <c r="AC202" s="8" t="str">
        <f>IF(本体!AK201&lt;&gt; "", "125I", "")</f>
        <v/>
      </c>
      <c r="AD202" s="8" t="str">
        <f>IF(本体!AL201&lt;&gt; "", "131I", "")</f>
        <v/>
      </c>
      <c r="AE202" s="8" t="str">
        <f>IF(本体!AM201&lt;&gt; "", "135mBa", "")</f>
        <v/>
      </c>
      <c r="AF202" s="8" t="str">
        <f>IF(本体!AN201&lt;&gt; "", "137Cs", "")</f>
        <v/>
      </c>
      <c r="AG202" s="8" t="str">
        <f>IF(本体!AO201&lt;&gt; "", "177Lu", "")</f>
        <v/>
      </c>
      <c r="AH202" s="8" t="str">
        <f>IF(本体!AP201&lt;&gt; "", "188Re", "")</f>
        <v/>
      </c>
      <c r="AI202" s="8" t="str">
        <f>IF(本体!AQ201&lt;&gt; "", "192Ir", "")</f>
        <v/>
      </c>
      <c r="AJ202" s="8" t="str">
        <f>IF(本体!AR201&lt;&gt; "", "201Tl", "")</f>
        <v/>
      </c>
      <c r="AK202" s="8" t="str">
        <f>IF(本体!AS201&lt;&gt; "", "210Pb", "")</f>
        <v/>
      </c>
      <c r="AL202" s="8" t="str">
        <f>IF(本体!AT201&lt;&gt; "", "211At", "")</f>
        <v/>
      </c>
      <c r="AM202" s="8" t="str">
        <f>IF(本体!AU201&lt;&gt; "", "212Pb", "")</f>
        <v/>
      </c>
      <c r="AN202" s="8" t="str">
        <f>IF(本体!AV201&lt;&gt; "", "223Ra", "")</f>
        <v/>
      </c>
      <c r="AO202" s="8" t="str">
        <f>IF(本体!AW201&lt;&gt; "", "224Ra", "")</f>
        <v/>
      </c>
      <c r="AP202" s="8" t="str">
        <f>IF(本体!AX201&lt;&gt; "", "225Ac", "")</f>
        <v/>
      </c>
      <c r="AQ202" s="8" t="str">
        <f t="shared" si="3"/>
        <v/>
      </c>
    </row>
    <row r="203" spans="1:43">
      <c r="A203" s="8">
        <f>本体!C202</f>
        <v>0</v>
      </c>
      <c r="B203" s="8" t="str">
        <f>IF(本体!J202&lt;&gt; "", "3H", "")</f>
        <v/>
      </c>
      <c r="C203" s="8" t="str">
        <f>IF(本体!K202&lt;&gt; "", "11C", "")</f>
        <v/>
      </c>
      <c r="D203" s="8" t="str">
        <f>IF(本体!L202&lt;&gt; "", "14C", "")</f>
        <v/>
      </c>
      <c r="E203" s="8" t="str">
        <f>IF(本体!M202&lt;&gt; "", "13N", "")</f>
        <v/>
      </c>
      <c r="F203" s="8" t="str">
        <f>IF(本体!N202&lt;&gt; "", "18F", "")</f>
        <v/>
      </c>
      <c r="G203" s="8" t="str">
        <f>IF(本体!O202&lt;&gt; "", "22Na", "")</f>
        <v/>
      </c>
      <c r="H203" s="8" t="str">
        <f>IF(本体!P202&lt;&gt; "", "32P", "")</f>
        <v/>
      </c>
      <c r="I203" s="8" t="str">
        <f>IF(本体!Q202&lt;&gt; "", "33P", "")</f>
        <v/>
      </c>
      <c r="J203" s="8" t="str">
        <f>IF(本体!R202&lt;&gt; "", "35S", "")</f>
        <v/>
      </c>
      <c r="K203" s="8" t="str">
        <f>IF(本体!S202&lt;&gt; "", "36Cl", "")</f>
        <v/>
      </c>
      <c r="L203" s="8" t="str">
        <f>IF(本体!T202&lt;&gt; "", "45Ca", "")</f>
        <v/>
      </c>
      <c r="M203" s="8" t="str">
        <f>IF(本体!U202&lt;&gt; "", "51Cr", "")</f>
        <v/>
      </c>
      <c r="N203" s="8" t="str">
        <f>IF(本体!V202&lt;&gt; "", "59Fe", "")</f>
        <v/>
      </c>
      <c r="O203" s="8" t="str">
        <f>IF(本体!W202&lt;&gt; "", "57Co", "")</f>
        <v/>
      </c>
      <c r="P203" s="8" t="str">
        <f>IF(本体!X202&lt;&gt; "", "60Co", "")</f>
        <v/>
      </c>
      <c r="Q203" s="8" t="str">
        <f>IF(本体!Y202&lt;&gt; "", "64Cu", "")</f>
        <v/>
      </c>
      <c r="R203" s="8" t="str">
        <f>IF(本体!Z202&lt;&gt; "", "65Zn", "")</f>
        <v/>
      </c>
      <c r="S203" s="8" t="str">
        <f>IF(本体!AA202&lt;&gt; "", "67Ga", "")</f>
        <v/>
      </c>
      <c r="T203" s="8" t="str">
        <f>IF(本体!AB202&lt;&gt; "", "68Ga", "")</f>
        <v/>
      </c>
      <c r="U203" s="8" t="str">
        <f>IF(本体!AC202&lt;&gt; "", "68Ge", "")</f>
        <v/>
      </c>
      <c r="V203" s="8" t="str">
        <f>IF(本体!AD202&lt;&gt; "", "88Y", "")</f>
        <v/>
      </c>
      <c r="W203" s="8" t="str">
        <f>IF(本体!AE202&lt;&gt; "", "89Zr", "")</f>
        <v/>
      </c>
      <c r="X203" s="8" t="str">
        <f>IF(本体!AF202&lt;&gt; "", "90Y", "")</f>
        <v/>
      </c>
      <c r="Y203" s="8" t="str">
        <f>IF(本体!AG202&lt;&gt; "", "99mTc", "")</f>
        <v/>
      </c>
      <c r="Z203" s="8" t="str">
        <f>IF(本体!AH202&lt;&gt; "", "111In", "")</f>
        <v/>
      </c>
      <c r="AA203" s="8" t="str">
        <f>IF(本体!AI202&lt;&gt; "", "123I", "")</f>
        <v/>
      </c>
      <c r="AB203" s="8" t="str">
        <f>IF(本体!AJ202&lt;&gt; "", "124I", "")</f>
        <v/>
      </c>
      <c r="AC203" s="8" t="str">
        <f>IF(本体!AK202&lt;&gt; "", "125I", "")</f>
        <v/>
      </c>
      <c r="AD203" s="8" t="str">
        <f>IF(本体!AL202&lt;&gt; "", "131I", "")</f>
        <v/>
      </c>
      <c r="AE203" s="8" t="str">
        <f>IF(本体!AM202&lt;&gt; "", "135mBa", "")</f>
        <v/>
      </c>
      <c r="AF203" s="8" t="str">
        <f>IF(本体!AN202&lt;&gt; "", "137Cs", "")</f>
        <v/>
      </c>
      <c r="AG203" s="8" t="str">
        <f>IF(本体!AO202&lt;&gt; "", "177Lu", "")</f>
        <v/>
      </c>
      <c r="AH203" s="8" t="str">
        <f>IF(本体!AP202&lt;&gt; "", "188Re", "")</f>
        <v/>
      </c>
      <c r="AI203" s="8" t="str">
        <f>IF(本体!AQ202&lt;&gt; "", "192Ir", "")</f>
        <v/>
      </c>
      <c r="AJ203" s="8" t="str">
        <f>IF(本体!AR202&lt;&gt; "", "201Tl", "")</f>
        <v/>
      </c>
      <c r="AK203" s="8" t="str">
        <f>IF(本体!AS202&lt;&gt; "", "210Pb", "")</f>
        <v/>
      </c>
      <c r="AL203" s="8" t="str">
        <f>IF(本体!AT202&lt;&gt; "", "211At", "")</f>
        <v/>
      </c>
      <c r="AM203" s="8" t="str">
        <f>IF(本体!AU202&lt;&gt; "", "212Pb", "")</f>
        <v/>
      </c>
      <c r="AN203" s="8" t="str">
        <f>IF(本体!AV202&lt;&gt; "", "223Ra", "")</f>
        <v/>
      </c>
      <c r="AO203" s="8" t="str">
        <f>IF(本体!AW202&lt;&gt; "", "224Ra", "")</f>
        <v/>
      </c>
      <c r="AP203" s="8" t="str">
        <f>IF(本体!AX202&lt;&gt; "", "225Ac", "")</f>
        <v/>
      </c>
      <c r="AQ203" s="8" t="str">
        <f t="shared" si="3"/>
        <v/>
      </c>
    </row>
    <row r="204" spans="1:43">
      <c r="A204" s="8">
        <f>本体!C203</f>
        <v>0</v>
      </c>
      <c r="B204" s="8" t="str">
        <f>IF(本体!J203&lt;&gt; "", "3H", "")</f>
        <v/>
      </c>
      <c r="C204" s="8" t="str">
        <f>IF(本体!K203&lt;&gt; "", "11C", "")</f>
        <v/>
      </c>
      <c r="D204" s="8" t="str">
        <f>IF(本体!L203&lt;&gt; "", "14C", "")</f>
        <v/>
      </c>
      <c r="E204" s="8" t="str">
        <f>IF(本体!M203&lt;&gt; "", "13N", "")</f>
        <v/>
      </c>
      <c r="F204" s="8" t="str">
        <f>IF(本体!N203&lt;&gt; "", "18F", "")</f>
        <v/>
      </c>
      <c r="G204" s="8" t="str">
        <f>IF(本体!O203&lt;&gt; "", "22Na", "")</f>
        <v/>
      </c>
      <c r="H204" s="8" t="str">
        <f>IF(本体!P203&lt;&gt; "", "32P", "")</f>
        <v/>
      </c>
      <c r="I204" s="8" t="str">
        <f>IF(本体!Q203&lt;&gt; "", "33P", "")</f>
        <v/>
      </c>
      <c r="J204" s="8" t="str">
        <f>IF(本体!R203&lt;&gt; "", "35S", "")</f>
        <v/>
      </c>
      <c r="K204" s="8" t="str">
        <f>IF(本体!S203&lt;&gt; "", "36Cl", "")</f>
        <v/>
      </c>
      <c r="L204" s="8" t="str">
        <f>IF(本体!T203&lt;&gt; "", "45Ca", "")</f>
        <v/>
      </c>
      <c r="M204" s="8" t="str">
        <f>IF(本体!U203&lt;&gt; "", "51Cr", "")</f>
        <v/>
      </c>
      <c r="N204" s="8" t="str">
        <f>IF(本体!V203&lt;&gt; "", "59Fe", "")</f>
        <v/>
      </c>
      <c r="O204" s="8" t="str">
        <f>IF(本体!W203&lt;&gt; "", "57Co", "")</f>
        <v/>
      </c>
      <c r="P204" s="8" t="str">
        <f>IF(本体!X203&lt;&gt; "", "60Co", "")</f>
        <v/>
      </c>
      <c r="Q204" s="8" t="str">
        <f>IF(本体!Y203&lt;&gt; "", "64Cu", "")</f>
        <v/>
      </c>
      <c r="R204" s="8" t="str">
        <f>IF(本体!Z203&lt;&gt; "", "65Zn", "")</f>
        <v/>
      </c>
      <c r="S204" s="8" t="str">
        <f>IF(本体!AA203&lt;&gt; "", "67Ga", "")</f>
        <v/>
      </c>
      <c r="T204" s="8" t="str">
        <f>IF(本体!AB203&lt;&gt; "", "68Ga", "")</f>
        <v/>
      </c>
      <c r="U204" s="8" t="str">
        <f>IF(本体!AC203&lt;&gt; "", "68Ge", "")</f>
        <v/>
      </c>
      <c r="V204" s="8" t="str">
        <f>IF(本体!AD203&lt;&gt; "", "88Y", "")</f>
        <v/>
      </c>
      <c r="W204" s="8" t="str">
        <f>IF(本体!AE203&lt;&gt; "", "89Zr", "")</f>
        <v/>
      </c>
      <c r="X204" s="8" t="str">
        <f>IF(本体!AF203&lt;&gt; "", "90Y", "")</f>
        <v/>
      </c>
      <c r="Y204" s="8" t="str">
        <f>IF(本体!AG203&lt;&gt; "", "99mTc", "")</f>
        <v/>
      </c>
      <c r="Z204" s="8" t="str">
        <f>IF(本体!AH203&lt;&gt; "", "111In", "")</f>
        <v/>
      </c>
      <c r="AA204" s="8" t="str">
        <f>IF(本体!AI203&lt;&gt; "", "123I", "")</f>
        <v/>
      </c>
      <c r="AB204" s="8" t="str">
        <f>IF(本体!AJ203&lt;&gt; "", "124I", "")</f>
        <v/>
      </c>
      <c r="AC204" s="8" t="str">
        <f>IF(本体!AK203&lt;&gt; "", "125I", "")</f>
        <v/>
      </c>
      <c r="AD204" s="8" t="str">
        <f>IF(本体!AL203&lt;&gt; "", "131I", "")</f>
        <v/>
      </c>
      <c r="AE204" s="8" t="str">
        <f>IF(本体!AM203&lt;&gt; "", "135mBa", "")</f>
        <v/>
      </c>
      <c r="AF204" s="8" t="str">
        <f>IF(本体!AN203&lt;&gt; "", "137Cs", "")</f>
        <v/>
      </c>
      <c r="AG204" s="8" t="str">
        <f>IF(本体!AO203&lt;&gt; "", "177Lu", "")</f>
        <v/>
      </c>
      <c r="AH204" s="8" t="str">
        <f>IF(本体!AP203&lt;&gt; "", "188Re", "")</f>
        <v/>
      </c>
      <c r="AI204" s="8" t="str">
        <f>IF(本体!AQ203&lt;&gt; "", "192Ir", "")</f>
        <v/>
      </c>
      <c r="AJ204" s="8" t="str">
        <f>IF(本体!AR203&lt;&gt; "", "201Tl", "")</f>
        <v/>
      </c>
      <c r="AK204" s="8" t="str">
        <f>IF(本体!AS203&lt;&gt; "", "210Pb", "")</f>
        <v/>
      </c>
      <c r="AL204" s="8" t="str">
        <f>IF(本体!AT203&lt;&gt; "", "211At", "")</f>
        <v/>
      </c>
      <c r="AM204" s="8" t="str">
        <f>IF(本体!AU203&lt;&gt; "", "212Pb", "")</f>
        <v/>
      </c>
      <c r="AN204" s="8" t="str">
        <f>IF(本体!AV203&lt;&gt; "", "223Ra", "")</f>
        <v/>
      </c>
      <c r="AO204" s="8" t="str">
        <f>IF(本体!AW203&lt;&gt; "", "224Ra", "")</f>
        <v/>
      </c>
      <c r="AP204" s="8" t="str">
        <f>IF(本体!AX203&lt;&gt; "", "225Ac", "")</f>
        <v/>
      </c>
      <c r="AQ204" s="8" t="str">
        <f t="shared" si="3"/>
        <v/>
      </c>
    </row>
    <row r="205" spans="1:43">
      <c r="A205" s="8">
        <f>本体!C204</f>
        <v>0</v>
      </c>
      <c r="B205" s="8" t="str">
        <f>IF(本体!J204&lt;&gt; "", "3H", "")</f>
        <v/>
      </c>
      <c r="C205" s="8" t="str">
        <f>IF(本体!K204&lt;&gt; "", "11C", "")</f>
        <v/>
      </c>
      <c r="D205" s="8" t="str">
        <f>IF(本体!L204&lt;&gt; "", "14C", "")</f>
        <v/>
      </c>
      <c r="E205" s="8" t="str">
        <f>IF(本体!M204&lt;&gt; "", "13N", "")</f>
        <v/>
      </c>
      <c r="F205" s="8" t="str">
        <f>IF(本体!N204&lt;&gt; "", "18F", "")</f>
        <v/>
      </c>
      <c r="G205" s="8" t="str">
        <f>IF(本体!O204&lt;&gt; "", "22Na", "")</f>
        <v/>
      </c>
      <c r="H205" s="8" t="str">
        <f>IF(本体!P204&lt;&gt; "", "32P", "")</f>
        <v/>
      </c>
      <c r="I205" s="8" t="str">
        <f>IF(本体!Q204&lt;&gt; "", "33P", "")</f>
        <v/>
      </c>
      <c r="J205" s="8" t="str">
        <f>IF(本体!R204&lt;&gt; "", "35S", "")</f>
        <v/>
      </c>
      <c r="K205" s="8" t="str">
        <f>IF(本体!S204&lt;&gt; "", "36Cl", "")</f>
        <v/>
      </c>
      <c r="L205" s="8" t="str">
        <f>IF(本体!T204&lt;&gt; "", "45Ca", "")</f>
        <v/>
      </c>
      <c r="M205" s="8" t="str">
        <f>IF(本体!U204&lt;&gt; "", "51Cr", "")</f>
        <v/>
      </c>
      <c r="N205" s="8" t="str">
        <f>IF(本体!V204&lt;&gt; "", "59Fe", "")</f>
        <v/>
      </c>
      <c r="O205" s="8" t="str">
        <f>IF(本体!W204&lt;&gt; "", "57Co", "")</f>
        <v/>
      </c>
      <c r="P205" s="8" t="str">
        <f>IF(本体!X204&lt;&gt; "", "60Co", "")</f>
        <v/>
      </c>
      <c r="Q205" s="8" t="str">
        <f>IF(本体!Y204&lt;&gt; "", "64Cu", "")</f>
        <v/>
      </c>
      <c r="R205" s="8" t="str">
        <f>IF(本体!Z204&lt;&gt; "", "65Zn", "")</f>
        <v/>
      </c>
      <c r="S205" s="8" t="str">
        <f>IF(本体!AA204&lt;&gt; "", "67Ga", "")</f>
        <v/>
      </c>
      <c r="T205" s="8" t="str">
        <f>IF(本体!AB204&lt;&gt; "", "68Ga", "")</f>
        <v/>
      </c>
      <c r="U205" s="8" t="str">
        <f>IF(本体!AC204&lt;&gt; "", "68Ge", "")</f>
        <v/>
      </c>
      <c r="V205" s="8" t="str">
        <f>IF(本体!AD204&lt;&gt; "", "88Y", "")</f>
        <v/>
      </c>
      <c r="W205" s="8" t="str">
        <f>IF(本体!AE204&lt;&gt; "", "89Zr", "")</f>
        <v/>
      </c>
      <c r="X205" s="8" t="str">
        <f>IF(本体!AF204&lt;&gt; "", "90Y", "")</f>
        <v/>
      </c>
      <c r="Y205" s="8" t="str">
        <f>IF(本体!AG204&lt;&gt; "", "99mTc", "")</f>
        <v/>
      </c>
      <c r="Z205" s="8" t="str">
        <f>IF(本体!AH204&lt;&gt; "", "111In", "")</f>
        <v/>
      </c>
      <c r="AA205" s="8" t="str">
        <f>IF(本体!AI204&lt;&gt; "", "123I", "")</f>
        <v/>
      </c>
      <c r="AB205" s="8" t="str">
        <f>IF(本体!AJ204&lt;&gt; "", "124I", "")</f>
        <v/>
      </c>
      <c r="AC205" s="8" t="str">
        <f>IF(本体!AK204&lt;&gt; "", "125I", "")</f>
        <v/>
      </c>
      <c r="AD205" s="8" t="str">
        <f>IF(本体!AL204&lt;&gt; "", "131I", "")</f>
        <v/>
      </c>
      <c r="AE205" s="8" t="str">
        <f>IF(本体!AM204&lt;&gt; "", "135mBa", "")</f>
        <v/>
      </c>
      <c r="AF205" s="8" t="str">
        <f>IF(本体!AN204&lt;&gt; "", "137Cs", "")</f>
        <v/>
      </c>
      <c r="AG205" s="8" t="str">
        <f>IF(本体!AO204&lt;&gt; "", "177Lu", "")</f>
        <v/>
      </c>
      <c r="AH205" s="8" t="str">
        <f>IF(本体!AP204&lt;&gt; "", "188Re", "")</f>
        <v/>
      </c>
      <c r="AI205" s="8" t="str">
        <f>IF(本体!AQ204&lt;&gt; "", "192Ir", "")</f>
        <v/>
      </c>
      <c r="AJ205" s="8" t="str">
        <f>IF(本体!AR204&lt;&gt; "", "201Tl", "")</f>
        <v/>
      </c>
      <c r="AK205" s="8" t="str">
        <f>IF(本体!AS204&lt;&gt; "", "210Pb", "")</f>
        <v/>
      </c>
      <c r="AL205" s="8" t="str">
        <f>IF(本体!AT204&lt;&gt; "", "211At", "")</f>
        <v/>
      </c>
      <c r="AM205" s="8" t="str">
        <f>IF(本体!AU204&lt;&gt; "", "212Pb", "")</f>
        <v/>
      </c>
      <c r="AN205" s="8" t="str">
        <f>IF(本体!AV204&lt;&gt; "", "223Ra", "")</f>
        <v/>
      </c>
      <c r="AO205" s="8" t="str">
        <f>IF(本体!AW204&lt;&gt; "", "224Ra", "")</f>
        <v/>
      </c>
      <c r="AP205" s="8" t="str">
        <f>IF(本体!AX204&lt;&gt; "", "225Ac", "")</f>
        <v/>
      </c>
      <c r="AQ205" s="8" t="str">
        <f t="shared" si="3"/>
        <v/>
      </c>
    </row>
    <row r="206" spans="1:43">
      <c r="A206" s="8">
        <f>本体!C205</f>
        <v>0</v>
      </c>
      <c r="B206" s="8" t="str">
        <f>IF(本体!J205&lt;&gt; "", "3H", "")</f>
        <v/>
      </c>
      <c r="C206" s="8" t="str">
        <f>IF(本体!K205&lt;&gt; "", "11C", "")</f>
        <v/>
      </c>
      <c r="D206" s="8" t="str">
        <f>IF(本体!L205&lt;&gt; "", "14C", "")</f>
        <v/>
      </c>
      <c r="E206" s="8" t="str">
        <f>IF(本体!M205&lt;&gt; "", "13N", "")</f>
        <v/>
      </c>
      <c r="F206" s="8" t="str">
        <f>IF(本体!N205&lt;&gt; "", "18F", "")</f>
        <v/>
      </c>
      <c r="G206" s="8" t="str">
        <f>IF(本体!O205&lt;&gt; "", "22Na", "")</f>
        <v/>
      </c>
      <c r="H206" s="8" t="str">
        <f>IF(本体!P205&lt;&gt; "", "32P", "")</f>
        <v/>
      </c>
      <c r="I206" s="8" t="str">
        <f>IF(本体!Q205&lt;&gt; "", "33P", "")</f>
        <v/>
      </c>
      <c r="J206" s="8" t="str">
        <f>IF(本体!R205&lt;&gt; "", "35S", "")</f>
        <v/>
      </c>
      <c r="K206" s="8" t="str">
        <f>IF(本体!S205&lt;&gt; "", "36Cl", "")</f>
        <v/>
      </c>
      <c r="L206" s="8" t="str">
        <f>IF(本体!T205&lt;&gt; "", "45Ca", "")</f>
        <v/>
      </c>
      <c r="M206" s="8" t="str">
        <f>IF(本体!U205&lt;&gt; "", "51Cr", "")</f>
        <v/>
      </c>
      <c r="N206" s="8" t="str">
        <f>IF(本体!V205&lt;&gt; "", "59Fe", "")</f>
        <v/>
      </c>
      <c r="O206" s="8" t="str">
        <f>IF(本体!W205&lt;&gt; "", "57Co", "")</f>
        <v/>
      </c>
      <c r="P206" s="8" t="str">
        <f>IF(本体!X205&lt;&gt; "", "60Co", "")</f>
        <v/>
      </c>
      <c r="Q206" s="8" t="str">
        <f>IF(本体!Y205&lt;&gt; "", "64Cu", "")</f>
        <v/>
      </c>
      <c r="R206" s="8" t="str">
        <f>IF(本体!Z205&lt;&gt; "", "65Zn", "")</f>
        <v/>
      </c>
      <c r="S206" s="8" t="str">
        <f>IF(本体!AA205&lt;&gt; "", "67Ga", "")</f>
        <v/>
      </c>
      <c r="T206" s="8" t="str">
        <f>IF(本体!AB205&lt;&gt; "", "68Ga", "")</f>
        <v/>
      </c>
      <c r="U206" s="8" t="str">
        <f>IF(本体!AC205&lt;&gt; "", "68Ge", "")</f>
        <v/>
      </c>
      <c r="V206" s="8" t="str">
        <f>IF(本体!AD205&lt;&gt; "", "88Y", "")</f>
        <v/>
      </c>
      <c r="W206" s="8" t="str">
        <f>IF(本体!AE205&lt;&gt; "", "89Zr", "")</f>
        <v/>
      </c>
      <c r="X206" s="8" t="str">
        <f>IF(本体!AF205&lt;&gt; "", "90Y", "")</f>
        <v/>
      </c>
      <c r="Y206" s="8" t="str">
        <f>IF(本体!AG205&lt;&gt; "", "99mTc", "")</f>
        <v/>
      </c>
      <c r="Z206" s="8" t="str">
        <f>IF(本体!AH205&lt;&gt; "", "111In", "")</f>
        <v/>
      </c>
      <c r="AA206" s="8" t="str">
        <f>IF(本体!AI205&lt;&gt; "", "123I", "")</f>
        <v/>
      </c>
      <c r="AB206" s="8" t="str">
        <f>IF(本体!AJ205&lt;&gt; "", "124I", "")</f>
        <v/>
      </c>
      <c r="AC206" s="8" t="str">
        <f>IF(本体!AK205&lt;&gt; "", "125I", "")</f>
        <v/>
      </c>
      <c r="AD206" s="8" t="str">
        <f>IF(本体!AL205&lt;&gt; "", "131I", "")</f>
        <v/>
      </c>
      <c r="AE206" s="8" t="str">
        <f>IF(本体!AM205&lt;&gt; "", "135mBa", "")</f>
        <v/>
      </c>
      <c r="AF206" s="8" t="str">
        <f>IF(本体!AN205&lt;&gt; "", "137Cs", "")</f>
        <v/>
      </c>
      <c r="AG206" s="8" t="str">
        <f>IF(本体!AO205&lt;&gt; "", "177Lu", "")</f>
        <v/>
      </c>
      <c r="AH206" s="8" t="str">
        <f>IF(本体!AP205&lt;&gt; "", "188Re", "")</f>
        <v/>
      </c>
      <c r="AI206" s="8" t="str">
        <f>IF(本体!AQ205&lt;&gt; "", "192Ir", "")</f>
        <v/>
      </c>
      <c r="AJ206" s="8" t="str">
        <f>IF(本体!AR205&lt;&gt; "", "201Tl", "")</f>
        <v/>
      </c>
      <c r="AK206" s="8" t="str">
        <f>IF(本体!AS205&lt;&gt; "", "210Pb", "")</f>
        <v/>
      </c>
      <c r="AL206" s="8" t="str">
        <f>IF(本体!AT205&lt;&gt; "", "211At", "")</f>
        <v/>
      </c>
      <c r="AM206" s="8" t="str">
        <f>IF(本体!AU205&lt;&gt; "", "212Pb", "")</f>
        <v/>
      </c>
      <c r="AN206" s="8" t="str">
        <f>IF(本体!AV205&lt;&gt; "", "223Ra", "")</f>
        <v/>
      </c>
      <c r="AO206" s="8" t="str">
        <f>IF(本体!AW205&lt;&gt; "", "224Ra", "")</f>
        <v/>
      </c>
      <c r="AP206" s="8" t="str">
        <f>IF(本体!AX205&lt;&gt; "", "225Ac", "")</f>
        <v/>
      </c>
      <c r="AQ206" s="8" t="str">
        <f t="shared" si="3"/>
        <v/>
      </c>
    </row>
    <row r="207" spans="1:43">
      <c r="A207" s="8">
        <f>本体!C206</f>
        <v>0</v>
      </c>
      <c r="B207" s="8" t="str">
        <f>IF(本体!J206&lt;&gt; "", "3H", "")</f>
        <v/>
      </c>
      <c r="C207" s="8" t="str">
        <f>IF(本体!K206&lt;&gt; "", "11C", "")</f>
        <v/>
      </c>
      <c r="D207" s="8" t="str">
        <f>IF(本体!L206&lt;&gt; "", "14C", "")</f>
        <v/>
      </c>
      <c r="E207" s="8" t="str">
        <f>IF(本体!M206&lt;&gt; "", "13N", "")</f>
        <v/>
      </c>
      <c r="F207" s="8" t="str">
        <f>IF(本体!N206&lt;&gt; "", "18F", "")</f>
        <v/>
      </c>
      <c r="G207" s="8" t="str">
        <f>IF(本体!O206&lt;&gt; "", "22Na", "")</f>
        <v/>
      </c>
      <c r="H207" s="8" t="str">
        <f>IF(本体!P206&lt;&gt; "", "32P", "")</f>
        <v/>
      </c>
      <c r="I207" s="8" t="str">
        <f>IF(本体!Q206&lt;&gt; "", "33P", "")</f>
        <v/>
      </c>
      <c r="J207" s="8" t="str">
        <f>IF(本体!R206&lt;&gt; "", "35S", "")</f>
        <v/>
      </c>
      <c r="K207" s="8" t="str">
        <f>IF(本体!S206&lt;&gt; "", "36Cl", "")</f>
        <v/>
      </c>
      <c r="L207" s="8" t="str">
        <f>IF(本体!T206&lt;&gt; "", "45Ca", "")</f>
        <v/>
      </c>
      <c r="M207" s="8" t="str">
        <f>IF(本体!U206&lt;&gt; "", "51Cr", "")</f>
        <v/>
      </c>
      <c r="N207" s="8" t="str">
        <f>IF(本体!V206&lt;&gt; "", "59Fe", "")</f>
        <v/>
      </c>
      <c r="O207" s="8" t="str">
        <f>IF(本体!W206&lt;&gt; "", "57Co", "")</f>
        <v/>
      </c>
      <c r="P207" s="8" t="str">
        <f>IF(本体!X206&lt;&gt; "", "60Co", "")</f>
        <v/>
      </c>
      <c r="Q207" s="8" t="str">
        <f>IF(本体!Y206&lt;&gt; "", "64Cu", "")</f>
        <v/>
      </c>
      <c r="R207" s="8" t="str">
        <f>IF(本体!Z206&lt;&gt; "", "65Zn", "")</f>
        <v/>
      </c>
      <c r="S207" s="8" t="str">
        <f>IF(本体!AA206&lt;&gt; "", "67Ga", "")</f>
        <v/>
      </c>
      <c r="T207" s="8" t="str">
        <f>IF(本体!AB206&lt;&gt; "", "68Ga", "")</f>
        <v/>
      </c>
      <c r="U207" s="8" t="str">
        <f>IF(本体!AC206&lt;&gt; "", "68Ge", "")</f>
        <v/>
      </c>
      <c r="V207" s="8" t="str">
        <f>IF(本体!AD206&lt;&gt; "", "88Y", "")</f>
        <v/>
      </c>
      <c r="W207" s="8" t="str">
        <f>IF(本体!AE206&lt;&gt; "", "89Zr", "")</f>
        <v/>
      </c>
      <c r="X207" s="8" t="str">
        <f>IF(本体!AF206&lt;&gt; "", "90Y", "")</f>
        <v/>
      </c>
      <c r="Y207" s="8" t="str">
        <f>IF(本体!AG206&lt;&gt; "", "99mTc", "")</f>
        <v/>
      </c>
      <c r="Z207" s="8" t="str">
        <f>IF(本体!AH206&lt;&gt; "", "111In", "")</f>
        <v/>
      </c>
      <c r="AA207" s="8" t="str">
        <f>IF(本体!AI206&lt;&gt; "", "123I", "")</f>
        <v/>
      </c>
      <c r="AB207" s="8" t="str">
        <f>IF(本体!AJ206&lt;&gt; "", "124I", "")</f>
        <v/>
      </c>
      <c r="AC207" s="8" t="str">
        <f>IF(本体!AK206&lt;&gt; "", "125I", "")</f>
        <v/>
      </c>
      <c r="AD207" s="8" t="str">
        <f>IF(本体!AL206&lt;&gt; "", "131I", "")</f>
        <v/>
      </c>
      <c r="AE207" s="8" t="str">
        <f>IF(本体!AM206&lt;&gt; "", "135mBa", "")</f>
        <v/>
      </c>
      <c r="AF207" s="8" t="str">
        <f>IF(本体!AN206&lt;&gt; "", "137Cs", "")</f>
        <v/>
      </c>
      <c r="AG207" s="8" t="str">
        <f>IF(本体!AO206&lt;&gt; "", "177Lu", "")</f>
        <v/>
      </c>
      <c r="AH207" s="8" t="str">
        <f>IF(本体!AP206&lt;&gt; "", "188Re", "")</f>
        <v/>
      </c>
      <c r="AI207" s="8" t="str">
        <f>IF(本体!AQ206&lt;&gt; "", "192Ir", "")</f>
        <v/>
      </c>
      <c r="AJ207" s="8" t="str">
        <f>IF(本体!AR206&lt;&gt; "", "201Tl", "")</f>
        <v/>
      </c>
      <c r="AK207" s="8" t="str">
        <f>IF(本体!AS206&lt;&gt; "", "210Pb", "")</f>
        <v/>
      </c>
      <c r="AL207" s="8" t="str">
        <f>IF(本体!AT206&lt;&gt; "", "211At", "")</f>
        <v/>
      </c>
      <c r="AM207" s="8" t="str">
        <f>IF(本体!AU206&lt;&gt; "", "212Pb", "")</f>
        <v/>
      </c>
      <c r="AN207" s="8" t="str">
        <f>IF(本体!AV206&lt;&gt; "", "223Ra", "")</f>
        <v/>
      </c>
      <c r="AO207" s="8" t="str">
        <f>IF(本体!AW206&lt;&gt; "", "224Ra", "")</f>
        <v/>
      </c>
      <c r="AP207" s="8" t="str">
        <f>IF(本体!AX206&lt;&gt; "", "225Ac", "")</f>
        <v/>
      </c>
      <c r="AQ207" s="8" t="str">
        <f t="shared" si="3"/>
        <v/>
      </c>
    </row>
    <row r="208" spans="1:43">
      <c r="A208" s="8">
        <f>本体!C207</f>
        <v>0</v>
      </c>
      <c r="B208" s="8" t="str">
        <f>IF(本体!J207&lt;&gt; "", "3H", "")</f>
        <v/>
      </c>
      <c r="C208" s="8" t="str">
        <f>IF(本体!K207&lt;&gt; "", "11C", "")</f>
        <v/>
      </c>
      <c r="D208" s="8" t="str">
        <f>IF(本体!L207&lt;&gt; "", "14C", "")</f>
        <v/>
      </c>
      <c r="E208" s="8" t="str">
        <f>IF(本体!M207&lt;&gt; "", "13N", "")</f>
        <v/>
      </c>
      <c r="F208" s="8" t="str">
        <f>IF(本体!N207&lt;&gt; "", "18F", "")</f>
        <v/>
      </c>
      <c r="G208" s="8" t="str">
        <f>IF(本体!O207&lt;&gt; "", "22Na", "")</f>
        <v/>
      </c>
      <c r="H208" s="8" t="str">
        <f>IF(本体!P207&lt;&gt; "", "32P", "")</f>
        <v/>
      </c>
      <c r="I208" s="8" t="str">
        <f>IF(本体!Q207&lt;&gt; "", "33P", "")</f>
        <v/>
      </c>
      <c r="J208" s="8" t="str">
        <f>IF(本体!R207&lt;&gt; "", "35S", "")</f>
        <v/>
      </c>
      <c r="K208" s="8" t="str">
        <f>IF(本体!S207&lt;&gt; "", "36Cl", "")</f>
        <v/>
      </c>
      <c r="L208" s="8" t="str">
        <f>IF(本体!T207&lt;&gt; "", "45Ca", "")</f>
        <v/>
      </c>
      <c r="M208" s="8" t="str">
        <f>IF(本体!U207&lt;&gt; "", "51Cr", "")</f>
        <v/>
      </c>
      <c r="N208" s="8" t="str">
        <f>IF(本体!V207&lt;&gt; "", "59Fe", "")</f>
        <v/>
      </c>
      <c r="O208" s="8" t="str">
        <f>IF(本体!W207&lt;&gt; "", "57Co", "")</f>
        <v/>
      </c>
      <c r="P208" s="8" t="str">
        <f>IF(本体!X207&lt;&gt; "", "60Co", "")</f>
        <v/>
      </c>
      <c r="Q208" s="8" t="str">
        <f>IF(本体!Y207&lt;&gt; "", "64Cu", "")</f>
        <v/>
      </c>
      <c r="R208" s="8" t="str">
        <f>IF(本体!Z207&lt;&gt; "", "65Zn", "")</f>
        <v/>
      </c>
      <c r="S208" s="8" t="str">
        <f>IF(本体!AA207&lt;&gt; "", "67Ga", "")</f>
        <v/>
      </c>
      <c r="T208" s="8" t="str">
        <f>IF(本体!AB207&lt;&gt; "", "68Ga", "")</f>
        <v/>
      </c>
      <c r="U208" s="8" t="str">
        <f>IF(本体!AC207&lt;&gt; "", "68Ge", "")</f>
        <v/>
      </c>
      <c r="V208" s="8" t="str">
        <f>IF(本体!AD207&lt;&gt; "", "88Y", "")</f>
        <v/>
      </c>
      <c r="W208" s="8" t="str">
        <f>IF(本体!AE207&lt;&gt; "", "89Zr", "")</f>
        <v/>
      </c>
      <c r="X208" s="8" t="str">
        <f>IF(本体!AF207&lt;&gt; "", "90Y", "")</f>
        <v/>
      </c>
      <c r="Y208" s="8" t="str">
        <f>IF(本体!AG207&lt;&gt; "", "99mTc", "")</f>
        <v/>
      </c>
      <c r="Z208" s="8" t="str">
        <f>IF(本体!AH207&lt;&gt; "", "111In", "")</f>
        <v/>
      </c>
      <c r="AA208" s="8" t="str">
        <f>IF(本体!AI207&lt;&gt; "", "123I", "")</f>
        <v/>
      </c>
      <c r="AB208" s="8" t="str">
        <f>IF(本体!AJ207&lt;&gt; "", "124I", "")</f>
        <v/>
      </c>
      <c r="AC208" s="8" t="str">
        <f>IF(本体!AK207&lt;&gt; "", "125I", "")</f>
        <v/>
      </c>
      <c r="AD208" s="8" t="str">
        <f>IF(本体!AL207&lt;&gt; "", "131I", "")</f>
        <v/>
      </c>
      <c r="AE208" s="8" t="str">
        <f>IF(本体!AM207&lt;&gt; "", "135mBa", "")</f>
        <v/>
      </c>
      <c r="AF208" s="8" t="str">
        <f>IF(本体!AN207&lt;&gt; "", "137Cs", "")</f>
        <v/>
      </c>
      <c r="AG208" s="8" t="str">
        <f>IF(本体!AO207&lt;&gt; "", "177Lu", "")</f>
        <v/>
      </c>
      <c r="AH208" s="8" t="str">
        <f>IF(本体!AP207&lt;&gt; "", "188Re", "")</f>
        <v/>
      </c>
      <c r="AI208" s="8" t="str">
        <f>IF(本体!AQ207&lt;&gt; "", "192Ir", "")</f>
        <v/>
      </c>
      <c r="AJ208" s="8" t="str">
        <f>IF(本体!AR207&lt;&gt; "", "201Tl", "")</f>
        <v/>
      </c>
      <c r="AK208" s="8" t="str">
        <f>IF(本体!AS207&lt;&gt; "", "210Pb", "")</f>
        <v/>
      </c>
      <c r="AL208" s="8" t="str">
        <f>IF(本体!AT207&lt;&gt; "", "211At", "")</f>
        <v/>
      </c>
      <c r="AM208" s="8" t="str">
        <f>IF(本体!AU207&lt;&gt; "", "212Pb", "")</f>
        <v/>
      </c>
      <c r="AN208" s="8" t="str">
        <f>IF(本体!AV207&lt;&gt; "", "223Ra", "")</f>
        <v/>
      </c>
      <c r="AO208" s="8" t="str">
        <f>IF(本体!AW207&lt;&gt; "", "224Ra", "")</f>
        <v/>
      </c>
      <c r="AP208" s="8" t="str">
        <f>IF(本体!AX207&lt;&gt; "", "225Ac", "")</f>
        <v/>
      </c>
      <c r="AQ208" s="8" t="str">
        <f t="shared" si="3"/>
        <v/>
      </c>
    </row>
    <row r="209" spans="1:43">
      <c r="A209" s="8">
        <f>本体!C208</f>
        <v>0</v>
      </c>
      <c r="B209" s="8" t="str">
        <f>IF(本体!J208&lt;&gt; "", "3H", "")</f>
        <v/>
      </c>
      <c r="C209" s="8" t="str">
        <f>IF(本体!K208&lt;&gt; "", "11C", "")</f>
        <v/>
      </c>
      <c r="D209" s="8" t="str">
        <f>IF(本体!L208&lt;&gt; "", "14C", "")</f>
        <v/>
      </c>
      <c r="E209" s="8" t="str">
        <f>IF(本体!M208&lt;&gt; "", "13N", "")</f>
        <v/>
      </c>
      <c r="F209" s="8" t="str">
        <f>IF(本体!N208&lt;&gt; "", "18F", "")</f>
        <v/>
      </c>
      <c r="G209" s="8" t="str">
        <f>IF(本体!O208&lt;&gt; "", "22Na", "")</f>
        <v/>
      </c>
      <c r="H209" s="8" t="str">
        <f>IF(本体!P208&lt;&gt; "", "32P", "")</f>
        <v/>
      </c>
      <c r="I209" s="8" t="str">
        <f>IF(本体!Q208&lt;&gt; "", "33P", "")</f>
        <v/>
      </c>
      <c r="J209" s="8" t="str">
        <f>IF(本体!R208&lt;&gt; "", "35S", "")</f>
        <v/>
      </c>
      <c r="K209" s="8" t="str">
        <f>IF(本体!S208&lt;&gt; "", "36Cl", "")</f>
        <v/>
      </c>
      <c r="L209" s="8" t="str">
        <f>IF(本体!T208&lt;&gt; "", "45Ca", "")</f>
        <v/>
      </c>
      <c r="M209" s="8" t="str">
        <f>IF(本体!U208&lt;&gt; "", "51Cr", "")</f>
        <v/>
      </c>
      <c r="N209" s="8" t="str">
        <f>IF(本体!V208&lt;&gt; "", "59Fe", "")</f>
        <v/>
      </c>
      <c r="O209" s="8" t="str">
        <f>IF(本体!W208&lt;&gt; "", "57Co", "")</f>
        <v/>
      </c>
      <c r="P209" s="8" t="str">
        <f>IF(本体!X208&lt;&gt; "", "60Co", "")</f>
        <v/>
      </c>
      <c r="Q209" s="8" t="str">
        <f>IF(本体!Y208&lt;&gt; "", "64Cu", "")</f>
        <v/>
      </c>
      <c r="R209" s="8" t="str">
        <f>IF(本体!Z208&lt;&gt; "", "65Zn", "")</f>
        <v/>
      </c>
      <c r="S209" s="8" t="str">
        <f>IF(本体!AA208&lt;&gt; "", "67Ga", "")</f>
        <v/>
      </c>
      <c r="T209" s="8" t="str">
        <f>IF(本体!AB208&lt;&gt; "", "68Ga", "")</f>
        <v/>
      </c>
      <c r="U209" s="8" t="str">
        <f>IF(本体!AC208&lt;&gt; "", "68Ge", "")</f>
        <v/>
      </c>
      <c r="V209" s="8" t="str">
        <f>IF(本体!AD208&lt;&gt; "", "88Y", "")</f>
        <v/>
      </c>
      <c r="W209" s="8" t="str">
        <f>IF(本体!AE208&lt;&gt; "", "89Zr", "")</f>
        <v/>
      </c>
      <c r="X209" s="8" t="str">
        <f>IF(本体!AF208&lt;&gt; "", "90Y", "")</f>
        <v/>
      </c>
      <c r="Y209" s="8" t="str">
        <f>IF(本体!AG208&lt;&gt; "", "99mTc", "")</f>
        <v/>
      </c>
      <c r="Z209" s="8" t="str">
        <f>IF(本体!AH208&lt;&gt; "", "111In", "")</f>
        <v/>
      </c>
      <c r="AA209" s="8" t="str">
        <f>IF(本体!AI208&lt;&gt; "", "123I", "")</f>
        <v/>
      </c>
      <c r="AB209" s="8" t="str">
        <f>IF(本体!AJ208&lt;&gt; "", "124I", "")</f>
        <v/>
      </c>
      <c r="AC209" s="8" t="str">
        <f>IF(本体!AK208&lt;&gt; "", "125I", "")</f>
        <v/>
      </c>
      <c r="AD209" s="8" t="str">
        <f>IF(本体!AL208&lt;&gt; "", "131I", "")</f>
        <v/>
      </c>
      <c r="AE209" s="8" t="str">
        <f>IF(本体!AM208&lt;&gt; "", "135mBa", "")</f>
        <v/>
      </c>
      <c r="AF209" s="8" t="str">
        <f>IF(本体!AN208&lt;&gt; "", "137Cs", "")</f>
        <v/>
      </c>
      <c r="AG209" s="8" t="str">
        <f>IF(本体!AO208&lt;&gt; "", "177Lu", "")</f>
        <v/>
      </c>
      <c r="AH209" s="8" t="str">
        <f>IF(本体!AP208&lt;&gt; "", "188Re", "")</f>
        <v/>
      </c>
      <c r="AI209" s="8" t="str">
        <f>IF(本体!AQ208&lt;&gt; "", "192Ir", "")</f>
        <v/>
      </c>
      <c r="AJ209" s="8" t="str">
        <f>IF(本体!AR208&lt;&gt; "", "201Tl", "")</f>
        <v/>
      </c>
      <c r="AK209" s="8" t="str">
        <f>IF(本体!AS208&lt;&gt; "", "210Pb", "")</f>
        <v/>
      </c>
      <c r="AL209" s="8" t="str">
        <f>IF(本体!AT208&lt;&gt; "", "211At", "")</f>
        <v/>
      </c>
      <c r="AM209" s="8" t="str">
        <f>IF(本体!AU208&lt;&gt; "", "212Pb", "")</f>
        <v/>
      </c>
      <c r="AN209" s="8" t="str">
        <f>IF(本体!AV208&lt;&gt; "", "223Ra", "")</f>
        <v/>
      </c>
      <c r="AO209" s="8" t="str">
        <f>IF(本体!AW208&lt;&gt; "", "224Ra", "")</f>
        <v/>
      </c>
      <c r="AP209" s="8" t="str">
        <f>IF(本体!AX208&lt;&gt; "", "225Ac", "")</f>
        <v/>
      </c>
      <c r="AQ209" s="8" t="str">
        <f t="shared" si="3"/>
        <v/>
      </c>
    </row>
    <row r="210" spans="1:43">
      <c r="A210" s="8">
        <f>本体!C209</f>
        <v>0</v>
      </c>
      <c r="B210" s="8" t="str">
        <f>IF(本体!J209&lt;&gt; "", "3H", "")</f>
        <v/>
      </c>
      <c r="C210" s="8" t="str">
        <f>IF(本体!K209&lt;&gt; "", "11C", "")</f>
        <v/>
      </c>
      <c r="D210" s="8" t="str">
        <f>IF(本体!L209&lt;&gt; "", "14C", "")</f>
        <v/>
      </c>
      <c r="E210" s="8" t="str">
        <f>IF(本体!M209&lt;&gt; "", "13N", "")</f>
        <v/>
      </c>
      <c r="F210" s="8" t="str">
        <f>IF(本体!N209&lt;&gt; "", "18F", "")</f>
        <v/>
      </c>
      <c r="G210" s="8" t="str">
        <f>IF(本体!O209&lt;&gt; "", "22Na", "")</f>
        <v/>
      </c>
      <c r="H210" s="8" t="str">
        <f>IF(本体!P209&lt;&gt; "", "32P", "")</f>
        <v/>
      </c>
      <c r="I210" s="8" t="str">
        <f>IF(本体!Q209&lt;&gt; "", "33P", "")</f>
        <v/>
      </c>
      <c r="J210" s="8" t="str">
        <f>IF(本体!R209&lt;&gt; "", "35S", "")</f>
        <v/>
      </c>
      <c r="K210" s="8" t="str">
        <f>IF(本体!S209&lt;&gt; "", "36Cl", "")</f>
        <v/>
      </c>
      <c r="L210" s="8" t="str">
        <f>IF(本体!T209&lt;&gt; "", "45Ca", "")</f>
        <v/>
      </c>
      <c r="M210" s="8" t="str">
        <f>IF(本体!U209&lt;&gt; "", "51Cr", "")</f>
        <v/>
      </c>
      <c r="N210" s="8" t="str">
        <f>IF(本体!V209&lt;&gt; "", "59Fe", "")</f>
        <v/>
      </c>
      <c r="O210" s="8" t="str">
        <f>IF(本体!W209&lt;&gt; "", "57Co", "")</f>
        <v/>
      </c>
      <c r="P210" s="8" t="str">
        <f>IF(本体!X209&lt;&gt; "", "60Co", "")</f>
        <v/>
      </c>
      <c r="Q210" s="8" t="str">
        <f>IF(本体!Y209&lt;&gt; "", "64Cu", "")</f>
        <v/>
      </c>
      <c r="R210" s="8" t="str">
        <f>IF(本体!Z209&lt;&gt; "", "65Zn", "")</f>
        <v/>
      </c>
      <c r="S210" s="8" t="str">
        <f>IF(本体!AA209&lt;&gt; "", "67Ga", "")</f>
        <v/>
      </c>
      <c r="T210" s="8" t="str">
        <f>IF(本体!AB209&lt;&gt; "", "68Ga", "")</f>
        <v/>
      </c>
      <c r="U210" s="8" t="str">
        <f>IF(本体!AC209&lt;&gt; "", "68Ge", "")</f>
        <v/>
      </c>
      <c r="V210" s="8" t="str">
        <f>IF(本体!AD209&lt;&gt; "", "88Y", "")</f>
        <v/>
      </c>
      <c r="W210" s="8" t="str">
        <f>IF(本体!AE209&lt;&gt; "", "89Zr", "")</f>
        <v/>
      </c>
      <c r="X210" s="8" t="str">
        <f>IF(本体!AF209&lt;&gt; "", "90Y", "")</f>
        <v/>
      </c>
      <c r="Y210" s="8" t="str">
        <f>IF(本体!AG209&lt;&gt; "", "99mTc", "")</f>
        <v/>
      </c>
      <c r="Z210" s="8" t="str">
        <f>IF(本体!AH209&lt;&gt; "", "111In", "")</f>
        <v/>
      </c>
      <c r="AA210" s="8" t="str">
        <f>IF(本体!AI209&lt;&gt; "", "123I", "")</f>
        <v/>
      </c>
      <c r="AB210" s="8" t="str">
        <f>IF(本体!AJ209&lt;&gt; "", "124I", "")</f>
        <v/>
      </c>
      <c r="AC210" s="8" t="str">
        <f>IF(本体!AK209&lt;&gt; "", "125I", "")</f>
        <v/>
      </c>
      <c r="AD210" s="8" t="str">
        <f>IF(本体!AL209&lt;&gt; "", "131I", "")</f>
        <v/>
      </c>
      <c r="AE210" s="8" t="str">
        <f>IF(本体!AM209&lt;&gt; "", "135mBa", "")</f>
        <v/>
      </c>
      <c r="AF210" s="8" t="str">
        <f>IF(本体!AN209&lt;&gt; "", "137Cs", "")</f>
        <v/>
      </c>
      <c r="AG210" s="8" t="str">
        <f>IF(本体!AO209&lt;&gt; "", "177Lu", "")</f>
        <v/>
      </c>
      <c r="AH210" s="8" t="str">
        <f>IF(本体!AP209&lt;&gt; "", "188Re", "")</f>
        <v/>
      </c>
      <c r="AI210" s="8" t="str">
        <f>IF(本体!AQ209&lt;&gt; "", "192Ir", "")</f>
        <v/>
      </c>
      <c r="AJ210" s="8" t="str">
        <f>IF(本体!AR209&lt;&gt; "", "201Tl", "")</f>
        <v/>
      </c>
      <c r="AK210" s="8" t="str">
        <f>IF(本体!AS209&lt;&gt; "", "210Pb", "")</f>
        <v/>
      </c>
      <c r="AL210" s="8" t="str">
        <f>IF(本体!AT209&lt;&gt; "", "211At", "")</f>
        <v/>
      </c>
      <c r="AM210" s="8" t="str">
        <f>IF(本体!AU209&lt;&gt; "", "212Pb", "")</f>
        <v/>
      </c>
      <c r="AN210" s="8" t="str">
        <f>IF(本体!AV209&lt;&gt; "", "223Ra", "")</f>
        <v/>
      </c>
      <c r="AO210" s="8" t="str">
        <f>IF(本体!AW209&lt;&gt; "", "224Ra", "")</f>
        <v/>
      </c>
      <c r="AP210" s="8" t="str">
        <f>IF(本体!AX209&lt;&gt; "", "225Ac", "")</f>
        <v/>
      </c>
      <c r="AQ210" s="8" t="str">
        <f t="shared" si="3"/>
        <v/>
      </c>
    </row>
    <row r="211" spans="1:43">
      <c r="A211" s="8">
        <f>本体!C210</f>
        <v>0</v>
      </c>
      <c r="B211" s="8" t="str">
        <f>IF(本体!J210&lt;&gt; "", "3H", "")</f>
        <v/>
      </c>
      <c r="C211" s="8" t="str">
        <f>IF(本体!K210&lt;&gt; "", "11C", "")</f>
        <v/>
      </c>
      <c r="D211" s="8" t="str">
        <f>IF(本体!L210&lt;&gt; "", "14C", "")</f>
        <v/>
      </c>
      <c r="E211" s="8" t="str">
        <f>IF(本体!M210&lt;&gt; "", "13N", "")</f>
        <v/>
      </c>
      <c r="F211" s="8" t="str">
        <f>IF(本体!N210&lt;&gt; "", "18F", "")</f>
        <v/>
      </c>
      <c r="G211" s="8" t="str">
        <f>IF(本体!O210&lt;&gt; "", "22Na", "")</f>
        <v/>
      </c>
      <c r="H211" s="8" t="str">
        <f>IF(本体!P210&lt;&gt; "", "32P", "")</f>
        <v/>
      </c>
      <c r="I211" s="8" t="str">
        <f>IF(本体!Q210&lt;&gt; "", "33P", "")</f>
        <v/>
      </c>
      <c r="J211" s="8" t="str">
        <f>IF(本体!R210&lt;&gt; "", "35S", "")</f>
        <v/>
      </c>
      <c r="K211" s="8" t="str">
        <f>IF(本体!S210&lt;&gt; "", "36Cl", "")</f>
        <v/>
      </c>
      <c r="L211" s="8" t="str">
        <f>IF(本体!T210&lt;&gt; "", "45Ca", "")</f>
        <v/>
      </c>
      <c r="M211" s="8" t="str">
        <f>IF(本体!U210&lt;&gt; "", "51Cr", "")</f>
        <v/>
      </c>
      <c r="N211" s="8" t="str">
        <f>IF(本体!V210&lt;&gt; "", "59Fe", "")</f>
        <v/>
      </c>
      <c r="O211" s="8" t="str">
        <f>IF(本体!W210&lt;&gt; "", "57Co", "")</f>
        <v/>
      </c>
      <c r="P211" s="8" t="str">
        <f>IF(本体!X210&lt;&gt; "", "60Co", "")</f>
        <v/>
      </c>
      <c r="Q211" s="8" t="str">
        <f>IF(本体!Y210&lt;&gt; "", "64Cu", "")</f>
        <v/>
      </c>
      <c r="R211" s="8" t="str">
        <f>IF(本体!Z210&lt;&gt; "", "65Zn", "")</f>
        <v/>
      </c>
      <c r="S211" s="8" t="str">
        <f>IF(本体!AA210&lt;&gt; "", "67Ga", "")</f>
        <v/>
      </c>
      <c r="T211" s="8" t="str">
        <f>IF(本体!AB210&lt;&gt; "", "68Ga", "")</f>
        <v/>
      </c>
      <c r="U211" s="8" t="str">
        <f>IF(本体!AC210&lt;&gt; "", "68Ge", "")</f>
        <v/>
      </c>
      <c r="V211" s="8" t="str">
        <f>IF(本体!AD210&lt;&gt; "", "88Y", "")</f>
        <v/>
      </c>
      <c r="W211" s="8" t="str">
        <f>IF(本体!AE210&lt;&gt; "", "89Zr", "")</f>
        <v/>
      </c>
      <c r="X211" s="8" t="str">
        <f>IF(本体!AF210&lt;&gt; "", "90Y", "")</f>
        <v/>
      </c>
      <c r="Y211" s="8" t="str">
        <f>IF(本体!AG210&lt;&gt; "", "99mTc", "")</f>
        <v/>
      </c>
      <c r="Z211" s="8" t="str">
        <f>IF(本体!AH210&lt;&gt; "", "111In", "")</f>
        <v/>
      </c>
      <c r="AA211" s="8" t="str">
        <f>IF(本体!AI210&lt;&gt; "", "123I", "")</f>
        <v/>
      </c>
      <c r="AB211" s="8" t="str">
        <f>IF(本体!AJ210&lt;&gt; "", "124I", "")</f>
        <v/>
      </c>
      <c r="AC211" s="8" t="str">
        <f>IF(本体!AK210&lt;&gt; "", "125I", "")</f>
        <v/>
      </c>
      <c r="AD211" s="8" t="str">
        <f>IF(本体!AL210&lt;&gt; "", "131I", "")</f>
        <v/>
      </c>
      <c r="AE211" s="8" t="str">
        <f>IF(本体!AM210&lt;&gt; "", "135mBa", "")</f>
        <v/>
      </c>
      <c r="AF211" s="8" t="str">
        <f>IF(本体!AN210&lt;&gt; "", "137Cs", "")</f>
        <v/>
      </c>
      <c r="AG211" s="8" t="str">
        <f>IF(本体!AO210&lt;&gt; "", "177Lu", "")</f>
        <v/>
      </c>
      <c r="AH211" s="8" t="str">
        <f>IF(本体!AP210&lt;&gt; "", "188Re", "")</f>
        <v/>
      </c>
      <c r="AI211" s="8" t="str">
        <f>IF(本体!AQ210&lt;&gt; "", "192Ir", "")</f>
        <v/>
      </c>
      <c r="AJ211" s="8" t="str">
        <f>IF(本体!AR210&lt;&gt; "", "201Tl", "")</f>
        <v/>
      </c>
      <c r="AK211" s="8" t="str">
        <f>IF(本体!AS210&lt;&gt; "", "210Pb", "")</f>
        <v/>
      </c>
      <c r="AL211" s="8" t="str">
        <f>IF(本体!AT210&lt;&gt; "", "211At", "")</f>
        <v/>
      </c>
      <c r="AM211" s="8" t="str">
        <f>IF(本体!AU210&lt;&gt; "", "212Pb", "")</f>
        <v/>
      </c>
      <c r="AN211" s="8" t="str">
        <f>IF(本体!AV210&lt;&gt; "", "223Ra", "")</f>
        <v/>
      </c>
      <c r="AO211" s="8" t="str">
        <f>IF(本体!AW210&lt;&gt; "", "224Ra", "")</f>
        <v/>
      </c>
      <c r="AP211" s="8" t="str">
        <f>IF(本体!AX210&lt;&gt; "", "225Ac", "")</f>
        <v/>
      </c>
      <c r="AQ211" s="8" t="str">
        <f t="shared" si="3"/>
        <v/>
      </c>
    </row>
    <row r="212" spans="1:43">
      <c r="A212" s="8">
        <f>本体!C211</f>
        <v>0</v>
      </c>
      <c r="B212" s="8" t="str">
        <f>IF(本体!J211&lt;&gt; "", "3H", "")</f>
        <v/>
      </c>
      <c r="C212" s="8" t="str">
        <f>IF(本体!K211&lt;&gt; "", "11C", "")</f>
        <v/>
      </c>
      <c r="D212" s="8" t="str">
        <f>IF(本体!L211&lt;&gt; "", "14C", "")</f>
        <v/>
      </c>
      <c r="E212" s="8" t="str">
        <f>IF(本体!M211&lt;&gt; "", "13N", "")</f>
        <v/>
      </c>
      <c r="F212" s="8" t="str">
        <f>IF(本体!N211&lt;&gt; "", "18F", "")</f>
        <v/>
      </c>
      <c r="G212" s="8" t="str">
        <f>IF(本体!O211&lt;&gt; "", "22Na", "")</f>
        <v/>
      </c>
      <c r="H212" s="8" t="str">
        <f>IF(本体!P211&lt;&gt; "", "32P", "")</f>
        <v/>
      </c>
      <c r="I212" s="8" t="str">
        <f>IF(本体!Q211&lt;&gt; "", "33P", "")</f>
        <v/>
      </c>
      <c r="J212" s="8" t="str">
        <f>IF(本体!R211&lt;&gt; "", "35S", "")</f>
        <v/>
      </c>
      <c r="K212" s="8" t="str">
        <f>IF(本体!S211&lt;&gt; "", "36Cl", "")</f>
        <v/>
      </c>
      <c r="L212" s="8" t="str">
        <f>IF(本体!T211&lt;&gt; "", "45Ca", "")</f>
        <v/>
      </c>
      <c r="M212" s="8" t="str">
        <f>IF(本体!U211&lt;&gt; "", "51Cr", "")</f>
        <v/>
      </c>
      <c r="N212" s="8" t="str">
        <f>IF(本体!V211&lt;&gt; "", "59Fe", "")</f>
        <v/>
      </c>
      <c r="O212" s="8" t="str">
        <f>IF(本体!W211&lt;&gt; "", "57Co", "")</f>
        <v/>
      </c>
      <c r="P212" s="8" t="str">
        <f>IF(本体!X211&lt;&gt; "", "60Co", "")</f>
        <v/>
      </c>
      <c r="Q212" s="8" t="str">
        <f>IF(本体!Y211&lt;&gt; "", "64Cu", "")</f>
        <v/>
      </c>
      <c r="R212" s="8" t="str">
        <f>IF(本体!Z211&lt;&gt; "", "65Zn", "")</f>
        <v/>
      </c>
      <c r="S212" s="8" t="str">
        <f>IF(本体!AA211&lt;&gt; "", "67Ga", "")</f>
        <v/>
      </c>
      <c r="T212" s="8" t="str">
        <f>IF(本体!AB211&lt;&gt; "", "68Ga", "")</f>
        <v/>
      </c>
      <c r="U212" s="8" t="str">
        <f>IF(本体!AC211&lt;&gt; "", "68Ge", "")</f>
        <v/>
      </c>
      <c r="V212" s="8" t="str">
        <f>IF(本体!AD211&lt;&gt; "", "88Y", "")</f>
        <v/>
      </c>
      <c r="W212" s="8" t="str">
        <f>IF(本体!AE211&lt;&gt; "", "89Zr", "")</f>
        <v/>
      </c>
      <c r="X212" s="8" t="str">
        <f>IF(本体!AF211&lt;&gt; "", "90Y", "")</f>
        <v/>
      </c>
      <c r="Y212" s="8" t="str">
        <f>IF(本体!AG211&lt;&gt; "", "99mTc", "")</f>
        <v/>
      </c>
      <c r="Z212" s="8" t="str">
        <f>IF(本体!AH211&lt;&gt; "", "111In", "")</f>
        <v/>
      </c>
      <c r="AA212" s="8" t="str">
        <f>IF(本体!AI211&lt;&gt; "", "123I", "")</f>
        <v/>
      </c>
      <c r="AB212" s="8" t="str">
        <f>IF(本体!AJ211&lt;&gt; "", "124I", "")</f>
        <v/>
      </c>
      <c r="AC212" s="8" t="str">
        <f>IF(本体!AK211&lt;&gt; "", "125I", "")</f>
        <v/>
      </c>
      <c r="AD212" s="8" t="str">
        <f>IF(本体!AL211&lt;&gt; "", "131I", "")</f>
        <v/>
      </c>
      <c r="AE212" s="8" t="str">
        <f>IF(本体!AM211&lt;&gt; "", "135mBa", "")</f>
        <v/>
      </c>
      <c r="AF212" s="8" t="str">
        <f>IF(本体!AN211&lt;&gt; "", "137Cs", "")</f>
        <v/>
      </c>
      <c r="AG212" s="8" t="str">
        <f>IF(本体!AO211&lt;&gt; "", "177Lu", "")</f>
        <v/>
      </c>
      <c r="AH212" s="8" t="str">
        <f>IF(本体!AP211&lt;&gt; "", "188Re", "")</f>
        <v/>
      </c>
      <c r="AI212" s="8" t="str">
        <f>IF(本体!AQ211&lt;&gt; "", "192Ir", "")</f>
        <v/>
      </c>
      <c r="AJ212" s="8" t="str">
        <f>IF(本体!AR211&lt;&gt; "", "201Tl", "")</f>
        <v/>
      </c>
      <c r="AK212" s="8" t="str">
        <f>IF(本体!AS211&lt;&gt; "", "210Pb", "")</f>
        <v/>
      </c>
      <c r="AL212" s="8" t="str">
        <f>IF(本体!AT211&lt;&gt; "", "211At", "")</f>
        <v/>
      </c>
      <c r="AM212" s="8" t="str">
        <f>IF(本体!AU211&lt;&gt; "", "212Pb", "")</f>
        <v/>
      </c>
      <c r="AN212" s="8" t="str">
        <f>IF(本体!AV211&lt;&gt; "", "223Ra", "")</f>
        <v/>
      </c>
      <c r="AO212" s="8" t="str">
        <f>IF(本体!AW211&lt;&gt; "", "224Ra", "")</f>
        <v/>
      </c>
      <c r="AP212" s="8" t="str">
        <f>IF(本体!AX211&lt;&gt; "", "225Ac", "")</f>
        <v/>
      </c>
      <c r="AQ212" s="8" t="str">
        <f t="shared" si="3"/>
        <v/>
      </c>
    </row>
    <row r="213" spans="1:43">
      <c r="A213" s="8">
        <f>本体!C212</f>
        <v>0</v>
      </c>
      <c r="B213" s="8" t="str">
        <f>IF(本体!J212&lt;&gt; "", "3H", "")</f>
        <v/>
      </c>
      <c r="C213" s="8" t="str">
        <f>IF(本体!K212&lt;&gt; "", "11C", "")</f>
        <v/>
      </c>
      <c r="D213" s="8" t="str">
        <f>IF(本体!L212&lt;&gt; "", "14C", "")</f>
        <v/>
      </c>
      <c r="E213" s="8" t="str">
        <f>IF(本体!M212&lt;&gt; "", "13N", "")</f>
        <v/>
      </c>
      <c r="F213" s="8" t="str">
        <f>IF(本体!N212&lt;&gt; "", "18F", "")</f>
        <v/>
      </c>
      <c r="G213" s="8" t="str">
        <f>IF(本体!O212&lt;&gt; "", "22Na", "")</f>
        <v/>
      </c>
      <c r="H213" s="8" t="str">
        <f>IF(本体!P212&lt;&gt; "", "32P", "")</f>
        <v/>
      </c>
      <c r="I213" s="8" t="str">
        <f>IF(本体!Q212&lt;&gt; "", "33P", "")</f>
        <v/>
      </c>
      <c r="J213" s="8" t="str">
        <f>IF(本体!R212&lt;&gt; "", "35S", "")</f>
        <v/>
      </c>
      <c r="K213" s="8" t="str">
        <f>IF(本体!S212&lt;&gt; "", "36Cl", "")</f>
        <v/>
      </c>
      <c r="L213" s="8" t="str">
        <f>IF(本体!T212&lt;&gt; "", "45Ca", "")</f>
        <v/>
      </c>
      <c r="M213" s="8" t="str">
        <f>IF(本体!U212&lt;&gt; "", "51Cr", "")</f>
        <v/>
      </c>
      <c r="N213" s="8" t="str">
        <f>IF(本体!V212&lt;&gt; "", "59Fe", "")</f>
        <v/>
      </c>
      <c r="O213" s="8" t="str">
        <f>IF(本体!W212&lt;&gt; "", "57Co", "")</f>
        <v/>
      </c>
      <c r="P213" s="8" t="str">
        <f>IF(本体!X212&lt;&gt; "", "60Co", "")</f>
        <v/>
      </c>
      <c r="Q213" s="8" t="str">
        <f>IF(本体!Y212&lt;&gt; "", "64Cu", "")</f>
        <v/>
      </c>
      <c r="R213" s="8" t="str">
        <f>IF(本体!Z212&lt;&gt; "", "65Zn", "")</f>
        <v/>
      </c>
      <c r="S213" s="8" t="str">
        <f>IF(本体!AA212&lt;&gt; "", "67Ga", "")</f>
        <v/>
      </c>
      <c r="T213" s="8" t="str">
        <f>IF(本体!AB212&lt;&gt; "", "68Ga", "")</f>
        <v/>
      </c>
      <c r="U213" s="8" t="str">
        <f>IF(本体!AC212&lt;&gt; "", "68Ge", "")</f>
        <v/>
      </c>
      <c r="V213" s="8" t="str">
        <f>IF(本体!AD212&lt;&gt; "", "88Y", "")</f>
        <v/>
      </c>
      <c r="W213" s="8" t="str">
        <f>IF(本体!AE212&lt;&gt; "", "89Zr", "")</f>
        <v/>
      </c>
      <c r="X213" s="8" t="str">
        <f>IF(本体!AF212&lt;&gt; "", "90Y", "")</f>
        <v/>
      </c>
      <c r="Y213" s="8" t="str">
        <f>IF(本体!AG212&lt;&gt; "", "99mTc", "")</f>
        <v/>
      </c>
      <c r="Z213" s="8" t="str">
        <f>IF(本体!AH212&lt;&gt; "", "111In", "")</f>
        <v/>
      </c>
      <c r="AA213" s="8" t="str">
        <f>IF(本体!AI212&lt;&gt; "", "123I", "")</f>
        <v/>
      </c>
      <c r="AB213" s="8" t="str">
        <f>IF(本体!AJ212&lt;&gt; "", "124I", "")</f>
        <v/>
      </c>
      <c r="AC213" s="8" t="str">
        <f>IF(本体!AK212&lt;&gt; "", "125I", "")</f>
        <v/>
      </c>
      <c r="AD213" s="8" t="str">
        <f>IF(本体!AL212&lt;&gt; "", "131I", "")</f>
        <v/>
      </c>
      <c r="AE213" s="8" t="str">
        <f>IF(本体!AM212&lt;&gt; "", "135mBa", "")</f>
        <v/>
      </c>
      <c r="AF213" s="8" t="str">
        <f>IF(本体!AN212&lt;&gt; "", "137Cs", "")</f>
        <v/>
      </c>
      <c r="AG213" s="8" t="str">
        <f>IF(本体!AO212&lt;&gt; "", "177Lu", "")</f>
        <v/>
      </c>
      <c r="AH213" s="8" t="str">
        <f>IF(本体!AP212&lt;&gt; "", "188Re", "")</f>
        <v/>
      </c>
      <c r="AI213" s="8" t="str">
        <f>IF(本体!AQ212&lt;&gt; "", "192Ir", "")</f>
        <v/>
      </c>
      <c r="AJ213" s="8" t="str">
        <f>IF(本体!AR212&lt;&gt; "", "201Tl", "")</f>
        <v/>
      </c>
      <c r="AK213" s="8" t="str">
        <f>IF(本体!AS212&lt;&gt; "", "210Pb", "")</f>
        <v/>
      </c>
      <c r="AL213" s="8" t="str">
        <f>IF(本体!AT212&lt;&gt; "", "211At", "")</f>
        <v/>
      </c>
      <c r="AM213" s="8" t="str">
        <f>IF(本体!AU212&lt;&gt; "", "212Pb", "")</f>
        <v/>
      </c>
      <c r="AN213" s="8" t="str">
        <f>IF(本体!AV212&lt;&gt; "", "223Ra", "")</f>
        <v/>
      </c>
      <c r="AO213" s="8" t="str">
        <f>IF(本体!AW212&lt;&gt; "", "224Ra", "")</f>
        <v/>
      </c>
      <c r="AP213" s="8" t="str">
        <f>IF(本体!AX212&lt;&gt; "", "225Ac", "")</f>
        <v/>
      </c>
      <c r="AQ213" s="8" t="str">
        <f t="shared" si="3"/>
        <v/>
      </c>
    </row>
    <row r="214" spans="1:43">
      <c r="A214" s="8">
        <f>本体!C213</f>
        <v>0</v>
      </c>
      <c r="B214" s="8" t="str">
        <f>IF(本体!J213&lt;&gt; "", "3H", "")</f>
        <v/>
      </c>
      <c r="C214" s="8" t="str">
        <f>IF(本体!K213&lt;&gt; "", "11C", "")</f>
        <v/>
      </c>
      <c r="D214" s="8" t="str">
        <f>IF(本体!L213&lt;&gt; "", "14C", "")</f>
        <v/>
      </c>
      <c r="E214" s="8" t="str">
        <f>IF(本体!M213&lt;&gt; "", "13N", "")</f>
        <v/>
      </c>
      <c r="F214" s="8" t="str">
        <f>IF(本体!N213&lt;&gt; "", "18F", "")</f>
        <v/>
      </c>
      <c r="G214" s="8" t="str">
        <f>IF(本体!O213&lt;&gt; "", "22Na", "")</f>
        <v/>
      </c>
      <c r="H214" s="8" t="str">
        <f>IF(本体!P213&lt;&gt; "", "32P", "")</f>
        <v/>
      </c>
      <c r="I214" s="8" t="str">
        <f>IF(本体!Q213&lt;&gt; "", "33P", "")</f>
        <v/>
      </c>
      <c r="J214" s="8" t="str">
        <f>IF(本体!R213&lt;&gt; "", "35S", "")</f>
        <v/>
      </c>
      <c r="K214" s="8" t="str">
        <f>IF(本体!S213&lt;&gt; "", "36Cl", "")</f>
        <v/>
      </c>
      <c r="L214" s="8" t="str">
        <f>IF(本体!T213&lt;&gt; "", "45Ca", "")</f>
        <v/>
      </c>
      <c r="M214" s="8" t="str">
        <f>IF(本体!U213&lt;&gt; "", "51Cr", "")</f>
        <v/>
      </c>
      <c r="N214" s="8" t="str">
        <f>IF(本体!V213&lt;&gt; "", "59Fe", "")</f>
        <v/>
      </c>
      <c r="O214" s="8" t="str">
        <f>IF(本体!W213&lt;&gt; "", "57Co", "")</f>
        <v/>
      </c>
      <c r="P214" s="8" t="str">
        <f>IF(本体!X213&lt;&gt; "", "60Co", "")</f>
        <v/>
      </c>
      <c r="Q214" s="8" t="str">
        <f>IF(本体!Y213&lt;&gt; "", "64Cu", "")</f>
        <v/>
      </c>
      <c r="R214" s="8" t="str">
        <f>IF(本体!Z213&lt;&gt; "", "65Zn", "")</f>
        <v/>
      </c>
      <c r="S214" s="8" t="str">
        <f>IF(本体!AA213&lt;&gt; "", "67Ga", "")</f>
        <v/>
      </c>
      <c r="T214" s="8" t="str">
        <f>IF(本体!AB213&lt;&gt; "", "68Ga", "")</f>
        <v/>
      </c>
      <c r="U214" s="8" t="str">
        <f>IF(本体!AC213&lt;&gt; "", "68Ge", "")</f>
        <v/>
      </c>
      <c r="V214" s="8" t="str">
        <f>IF(本体!AD213&lt;&gt; "", "88Y", "")</f>
        <v/>
      </c>
      <c r="W214" s="8" t="str">
        <f>IF(本体!AE213&lt;&gt; "", "89Zr", "")</f>
        <v/>
      </c>
      <c r="X214" s="8" t="str">
        <f>IF(本体!AF213&lt;&gt; "", "90Y", "")</f>
        <v/>
      </c>
      <c r="Y214" s="8" t="str">
        <f>IF(本体!AG213&lt;&gt; "", "99mTc", "")</f>
        <v/>
      </c>
      <c r="Z214" s="8" t="str">
        <f>IF(本体!AH213&lt;&gt; "", "111In", "")</f>
        <v/>
      </c>
      <c r="AA214" s="8" t="str">
        <f>IF(本体!AI213&lt;&gt; "", "123I", "")</f>
        <v/>
      </c>
      <c r="AB214" s="8" t="str">
        <f>IF(本体!AJ213&lt;&gt; "", "124I", "")</f>
        <v/>
      </c>
      <c r="AC214" s="8" t="str">
        <f>IF(本体!AK213&lt;&gt; "", "125I", "")</f>
        <v/>
      </c>
      <c r="AD214" s="8" t="str">
        <f>IF(本体!AL213&lt;&gt; "", "131I", "")</f>
        <v/>
      </c>
      <c r="AE214" s="8" t="str">
        <f>IF(本体!AM213&lt;&gt; "", "135mBa", "")</f>
        <v/>
      </c>
      <c r="AF214" s="8" t="str">
        <f>IF(本体!AN213&lt;&gt; "", "137Cs", "")</f>
        <v/>
      </c>
      <c r="AG214" s="8" t="str">
        <f>IF(本体!AO213&lt;&gt; "", "177Lu", "")</f>
        <v/>
      </c>
      <c r="AH214" s="8" t="str">
        <f>IF(本体!AP213&lt;&gt; "", "188Re", "")</f>
        <v/>
      </c>
      <c r="AI214" s="8" t="str">
        <f>IF(本体!AQ213&lt;&gt; "", "192Ir", "")</f>
        <v/>
      </c>
      <c r="AJ214" s="8" t="str">
        <f>IF(本体!AR213&lt;&gt; "", "201Tl", "")</f>
        <v/>
      </c>
      <c r="AK214" s="8" t="str">
        <f>IF(本体!AS213&lt;&gt; "", "210Pb", "")</f>
        <v/>
      </c>
      <c r="AL214" s="8" t="str">
        <f>IF(本体!AT213&lt;&gt; "", "211At", "")</f>
        <v/>
      </c>
      <c r="AM214" s="8" t="str">
        <f>IF(本体!AU213&lt;&gt; "", "212Pb", "")</f>
        <v/>
      </c>
      <c r="AN214" s="8" t="str">
        <f>IF(本体!AV213&lt;&gt; "", "223Ra", "")</f>
        <v/>
      </c>
      <c r="AO214" s="8" t="str">
        <f>IF(本体!AW213&lt;&gt; "", "224Ra", "")</f>
        <v/>
      </c>
      <c r="AP214" s="8" t="str">
        <f>IF(本体!AX213&lt;&gt; "", "225Ac", "")</f>
        <v/>
      </c>
      <c r="AQ214" s="8" t="str">
        <f t="shared" si="3"/>
        <v/>
      </c>
    </row>
    <row r="215" spans="1:43">
      <c r="A215" s="8">
        <f>本体!C214</f>
        <v>0</v>
      </c>
      <c r="B215" s="8" t="str">
        <f>IF(本体!J214&lt;&gt; "", "3H", "")</f>
        <v/>
      </c>
      <c r="C215" s="8" t="str">
        <f>IF(本体!K214&lt;&gt; "", "11C", "")</f>
        <v/>
      </c>
      <c r="D215" s="8" t="str">
        <f>IF(本体!L214&lt;&gt; "", "14C", "")</f>
        <v/>
      </c>
      <c r="E215" s="8" t="str">
        <f>IF(本体!M214&lt;&gt; "", "13N", "")</f>
        <v/>
      </c>
      <c r="F215" s="8" t="str">
        <f>IF(本体!N214&lt;&gt; "", "18F", "")</f>
        <v/>
      </c>
      <c r="G215" s="8" t="str">
        <f>IF(本体!O214&lt;&gt; "", "22Na", "")</f>
        <v/>
      </c>
      <c r="H215" s="8" t="str">
        <f>IF(本体!P214&lt;&gt; "", "32P", "")</f>
        <v/>
      </c>
      <c r="I215" s="8" t="str">
        <f>IF(本体!Q214&lt;&gt; "", "33P", "")</f>
        <v/>
      </c>
      <c r="J215" s="8" t="str">
        <f>IF(本体!R214&lt;&gt; "", "35S", "")</f>
        <v/>
      </c>
      <c r="K215" s="8" t="str">
        <f>IF(本体!S214&lt;&gt; "", "36Cl", "")</f>
        <v/>
      </c>
      <c r="L215" s="8" t="str">
        <f>IF(本体!T214&lt;&gt; "", "45Ca", "")</f>
        <v/>
      </c>
      <c r="M215" s="8" t="str">
        <f>IF(本体!U214&lt;&gt; "", "51Cr", "")</f>
        <v/>
      </c>
      <c r="N215" s="8" t="str">
        <f>IF(本体!V214&lt;&gt; "", "59Fe", "")</f>
        <v/>
      </c>
      <c r="O215" s="8" t="str">
        <f>IF(本体!W214&lt;&gt; "", "57Co", "")</f>
        <v/>
      </c>
      <c r="P215" s="8" t="str">
        <f>IF(本体!X214&lt;&gt; "", "60Co", "")</f>
        <v/>
      </c>
      <c r="Q215" s="8" t="str">
        <f>IF(本体!Y214&lt;&gt; "", "64Cu", "")</f>
        <v/>
      </c>
      <c r="R215" s="8" t="str">
        <f>IF(本体!Z214&lt;&gt; "", "65Zn", "")</f>
        <v/>
      </c>
      <c r="S215" s="8" t="str">
        <f>IF(本体!AA214&lt;&gt; "", "67Ga", "")</f>
        <v/>
      </c>
      <c r="T215" s="8" t="str">
        <f>IF(本体!AB214&lt;&gt; "", "68Ga", "")</f>
        <v/>
      </c>
      <c r="U215" s="8" t="str">
        <f>IF(本体!AC214&lt;&gt; "", "68Ge", "")</f>
        <v/>
      </c>
      <c r="V215" s="8" t="str">
        <f>IF(本体!AD214&lt;&gt; "", "88Y", "")</f>
        <v/>
      </c>
      <c r="W215" s="8" t="str">
        <f>IF(本体!AE214&lt;&gt; "", "89Zr", "")</f>
        <v/>
      </c>
      <c r="X215" s="8" t="str">
        <f>IF(本体!AF214&lt;&gt; "", "90Y", "")</f>
        <v/>
      </c>
      <c r="Y215" s="8" t="str">
        <f>IF(本体!AG214&lt;&gt; "", "99mTc", "")</f>
        <v/>
      </c>
      <c r="Z215" s="8" t="str">
        <f>IF(本体!AH214&lt;&gt; "", "111In", "")</f>
        <v/>
      </c>
      <c r="AA215" s="8" t="str">
        <f>IF(本体!AI214&lt;&gt; "", "123I", "")</f>
        <v/>
      </c>
      <c r="AB215" s="8" t="str">
        <f>IF(本体!AJ214&lt;&gt; "", "124I", "")</f>
        <v/>
      </c>
      <c r="AC215" s="8" t="str">
        <f>IF(本体!AK214&lt;&gt; "", "125I", "")</f>
        <v/>
      </c>
      <c r="AD215" s="8" t="str">
        <f>IF(本体!AL214&lt;&gt; "", "131I", "")</f>
        <v/>
      </c>
      <c r="AE215" s="8" t="str">
        <f>IF(本体!AM214&lt;&gt; "", "135mBa", "")</f>
        <v/>
      </c>
      <c r="AF215" s="8" t="str">
        <f>IF(本体!AN214&lt;&gt; "", "137Cs", "")</f>
        <v/>
      </c>
      <c r="AG215" s="8" t="str">
        <f>IF(本体!AO214&lt;&gt; "", "177Lu", "")</f>
        <v/>
      </c>
      <c r="AH215" s="8" t="str">
        <f>IF(本体!AP214&lt;&gt; "", "188Re", "")</f>
        <v/>
      </c>
      <c r="AI215" s="8" t="str">
        <f>IF(本体!AQ214&lt;&gt; "", "192Ir", "")</f>
        <v/>
      </c>
      <c r="AJ215" s="8" t="str">
        <f>IF(本体!AR214&lt;&gt; "", "201Tl", "")</f>
        <v/>
      </c>
      <c r="AK215" s="8" t="str">
        <f>IF(本体!AS214&lt;&gt; "", "210Pb", "")</f>
        <v/>
      </c>
      <c r="AL215" s="8" t="str">
        <f>IF(本体!AT214&lt;&gt; "", "211At", "")</f>
        <v/>
      </c>
      <c r="AM215" s="8" t="str">
        <f>IF(本体!AU214&lt;&gt; "", "212Pb", "")</f>
        <v/>
      </c>
      <c r="AN215" s="8" t="str">
        <f>IF(本体!AV214&lt;&gt; "", "223Ra", "")</f>
        <v/>
      </c>
      <c r="AO215" s="8" t="str">
        <f>IF(本体!AW214&lt;&gt; "", "224Ra", "")</f>
        <v/>
      </c>
      <c r="AP215" s="8" t="str">
        <f>IF(本体!AX214&lt;&gt; "", "225Ac", "")</f>
        <v/>
      </c>
      <c r="AQ215" s="8" t="str">
        <f t="shared" si="3"/>
        <v/>
      </c>
    </row>
    <row r="216" spans="1:43">
      <c r="A216" s="8">
        <f>本体!C215</f>
        <v>0</v>
      </c>
      <c r="B216" s="8" t="str">
        <f>IF(本体!J215&lt;&gt; "", "3H", "")</f>
        <v/>
      </c>
      <c r="C216" s="8" t="str">
        <f>IF(本体!K215&lt;&gt; "", "11C", "")</f>
        <v/>
      </c>
      <c r="D216" s="8" t="str">
        <f>IF(本体!L215&lt;&gt; "", "14C", "")</f>
        <v/>
      </c>
      <c r="E216" s="8" t="str">
        <f>IF(本体!M215&lt;&gt; "", "13N", "")</f>
        <v/>
      </c>
      <c r="F216" s="8" t="str">
        <f>IF(本体!N215&lt;&gt; "", "18F", "")</f>
        <v/>
      </c>
      <c r="G216" s="8" t="str">
        <f>IF(本体!O215&lt;&gt; "", "22Na", "")</f>
        <v/>
      </c>
      <c r="H216" s="8" t="str">
        <f>IF(本体!P215&lt;&gt; "", "32P", "")</f>
        <v/>
      </c>
      <c r="I216" s="8" t="str">
        <f>IF(本体!Q215&lt;&gt; "", "33P", "")</f>
        <v/>
      </c>
      <c r="J216" s="8" t="str">
        <f>IF(本体!R215&lt;&gt; "", "35S", "")</f>
        <v/>
      </c>
      <c r="K216" s="8" t="str">
        <f>IF(本体!S215&lt;&gt; "", "36Cl", "")</f>
        <v/>
      </c>
      <c r="L216" s="8" t="str">
        <f>IF(本体!T215&lt;&gt; "", "45Ca", "")</f>
        <v/>
      </c>
      <c r="M216" s="8" t="str">
        <f>IF(本体!U215&lt;&gt; "", "51Cr", "")</f>
        <v/>
      </c>
      <c r="N216" s="8" t="str">
        <f>IF(本体!V215&lt;&gt; "", "59Fe", "")</f>
        <v/>
      </c>
      <c r="O216" s="8" t="str">
        <f>IF(本体!W215&lt;&gt; "", "57Co", "")</f>
        <v/>
      </c>
      <c r="P216" s="8" t="str">
        <f>IF(本体!X215&lt;&gt; "", "60Co", "")</f>
        <v/>
      </c>
      <c r="Q216" s="8" t="str">
        <f>IF(本体!Y215&lt;&gt; "", "64Cu", "")</f>
        <v/>
      </c>
      <c r="R216" s="8" t="str">
        <f>IF(本体!Z215&lt;&gt; "", "65Zn", "")</f>
        <v/>
      </c>
      <c r="S216" s="8" t="str">
        <f>IF(本体!AA215&lt;&gt; "", "67Ga", "")</f>
        <v/>
      </c>
      <c r="T216" s="8" t="str">
        <f>IF(本体!AB215&lt;&gt; "", "68Ga", "")</f>
        <v/>
      </c>
      <c r="U216" s="8" t="str">
        <f>IF(本体!AC215&lt;&gt; "", "68Ge", "")</f>
        <v/>
      </c>
      <c r="V216" s="8" t="str">
        <f>IF(本体!AD215&lt;&gt; "", "88Y", "")</f>
        <v/>
      </c>
      <c r="W216" s="8" t="str">
        <f>IF(本体!AE215&lt;&gt; "", "89Zr", "")</f>
        <v/>
      </c>
      <c r="X216" s="8" t="str">
        <f>IF(本体!AF215&lt;&gt; "", "90Y", "")</f>
        <v/>
      </c>
      <c r="Y216" s="8" t="str">
        <f>IF(本体!AG215&lt;&gt; "", "99mTc", "")</f>
        <v/>
      </c>
      <c r="Z216" s="8" t="str">
        <f>IF(本体!AH215&lt;&gt; "", "111In", "")</f>
        <v/>
      </c>
      <c r="AA216" s="8" t="str">
        <f>IF(本体!AI215&lt;&gt; "", "123I", "")</f>
        <v/>
      </c>
      <c r="AB216" s="8" t="str">
        <f>IF(本体!AJ215&lt;&gt; "", "124I", "")</f>
        <v/>
      </c>
      <c r="AC216" s="8" t="str">
        <f>IF(本体!AK215&lt;&gt; "", "125I", "")</f>
        <v/>
      </c>
      <c r="AD216" s="8" t="str">
        <f>IF(本体!AL215&lt;&gt; "", "131I", "")</f>
        <v/>
      </c>
      <c r="AE216" s="8" t="str">
        <f>IF(本体!AM215&lt;&gt; "", "135mBa", "")</f>
        <v/>
      </c>
      <c r="AF216" s="8" t="str">
        <f>IF(本体!AN215&lt;&gt; "", "137Cs", "")</f>
        <v/>
      </c>
      <c r="AG216" s="8" t="str">
        <f>IF(本体!AO215&lt;&gt; "", "177Lu", "")</f>
        <v/>
      </c>
      <c r="AH216" s="8" t="str">
        <f>IF(本体!AP215&lt;&gt; "", "188Re", "")</f>
        <v/>
      </c>
      <c r="AI216" s="8" t="str">
        <f>IF(本体!AQ215&lt;&gt; "", "192Ir", "")</f>
        <v/>
      </c>
      <c r="AJ216" s="8" t="str">
        <f>IF(本体!AR215&lt;&gt; "", "201Tl", "")</f>
        <v/>
      </c>
      <c r="AK216" s="8" t="str">
        <f>IF(本体!AS215&lt;&gt; "", "210Pb", "")</f>
        <v/>
      </c>
      <c r="AL216" s="8" t="str">
        <f>IF(本体!AT215&lt;&gt; "", "211At", "")</f>
        <v/>
      </c>
      <c r="AM216" s="8" t="str">
        <f>IF(本体!AU215&lt;&gt; "", "212Pb", "")</f>
        <v/>
      </c>
      <c r="AN216" s="8" t="str">
        <f>IF(本体!AV215&lt;&gt; "", "223Ra", "")</f>
        <v/>
      </c>
      <c r="AO216" s="8" t="str">
        <f>IF(本体!AW215&lt;&gt; "", "224Ra", "")</f>
        <v/>
      </c>
      <c r="AP216" s="8" t="str">
        <f>IF(本体!AX215&lt;&gt; "", "225Ac", "")</f>
        <v/>
      </c>
      <c r="AQ216" s="8" t="str">
        <f t="shared" si="3"/>
        <v/>
      </c>
    </row>
    <row r="217" spans="1:43">
      <c r="A217" s="8">
        <f>本体!C216</f>
        <v>0</v>
      </c>
      <c r="B217" s="8" t="str">
        <f>IF(本体!J216&lt;&gt; "", "3H", "")</f>
        <v/>
      </c>
      <c r="C217" s="8" t="str">
        <f>IF(本体!K216&lt;&gt; "", "11C", "")</f>
        <v/>
      </c>
      <c r="D217" s="8" t="str">
        <f>IF(本体!L216&lt;&gt; "", "14C", "")</f>
        <v/>
      </c>
      <c r="E217" s="8" t="str">
        <f>IF(本体!M216&lt;&gt; "", "13N", "")</f>
        <v/>
      </c>
      <c r="F217" s="8" t="str">
        <f>IF(本体!N216&lt;&gt; "", "18F", "")</f>
        <v/>
      </c>
      <c r="G217" s="8" t="str">
        <f>IF(本体!O216&lt;&gt; "", "22Na", "")</f>
        <v/>
      </c>
      <c r="H217" s="8" t="str">
        <f>IF(本体!P216&lt;&gt; "", "32P", "")</f>
        <v/>
      </c>
      <c r="I217" s="8" t="str">
        <f>IF(本体!Q216&lt;&gt; "", "33P", "")</f>
        <v/>
      </c>
      <c r="J217" s="8" t="str">
        <f>IF(本体!R216&lt;&gt; "", "35S", "")</f>
        <v/>
      </c>
      <c r="K217" s="8" t="str">
        <f>IF(本体!S216&lt;&gt; "", "36Cl", "")</f>
        <v/>
      </c>
      <c r="L217" s="8" t="str">
        <f>IF(本体!T216&lt;&gt; "", "45Ca", "")</f>
        <v/>
      </c>
      <c r="M217" s="8" t="str">
        <f>IF(本体!U216&lt;&gt; "", "51Cr", "")</f>
        <v/>
      </c>
      <c r="N217" s="8" t="str">
        <f>IF(本体!V216&lt;&gt; "", "59Fe", "")</f>
        <v/>
      </c>
      <c r="O217" s="8" t="str">
        <f>IF(本体!W216&lt;&gt; "", "57Co", "")</f>
        <v/>
      </c>
      <c r="P217" s="8" t="str">
        <f>IF(本体!X216&lt;&gt; "", "60Co", "")</f>
        <v/>
      </c>
      <c r="Q217" s="8" t="str">
        <f>IF(本体!Y216&lt;&gt; "", "64Cu", "")</f>
        <v/>
      </c>
      <c r="R217" s="8" t="str">
        <f>IF(本体!Z216&lt;&gt; "", "65Zn", "")</f>
        <v/>
      </c>
      <c r="S217" s="8" t="str">
        <f>IF(本体!AA216&lt;&gt; "", "67Ga", "")</f>
        <v/>
      </c>
      <c r="T217" s="8" t="str">
        <f>IF(本体!AB216&lt;&gt; "", "68Ga", "")</f>
        <v/>
      </c>
      <c r="U217" s="8" t="str">
        <f>IF(本体!AC216&lt;&gt; "", "68Ge", "")</f>
        <v/>
      </c>
      <c r="V217" s="8" t="str">
        <f>IF(本体!AD216&lt;&gt; "", "88Y", "")</f>
        <v/>
      </c>
      <c r="W217" s="8" t="str">
        <f>IF(本体!AE216&lt;&gt; "", "89Zr", "")</f>
        <v/>
      </c>
      <c r="X217" s="8" t="str">
        <f>IF(本体!AF216&lt;&gt; "", "90Y", "")</f>
        <v/>
      </c>
      <c r="Y217" s="8" t="str">
        <f>IF(本体!AG216&lt;&gt; "", "99mTc", "")</f>
        <v/>
      </c>
      <c r="Z217" s="8" t="str">
        <f>IF(本体!AH216&lt;&gt; "", "111In", "")</f>
        <v/>
      </c>
      <c r="AA217" s="8" t="str">
        <f>IF(本体!AI216&lt;&gt; "", "123I", "")</f>
        <v/>
      </c>
      <c r="AB217" s="8" t="str">
        <f>IF(本体!AJ216&lt;&gt; "", "124I", "")</f>
        <v/>
      </c>
      <c r="AC217" s="8" t="str">
        <f>IF(本体!AK216&lt;&gt; "", "125I", "")</f>
        <v/>
      </c>
      <c r="AD217" s="8" t="str">
        <f>IF(本体!AL216&lt;&gt; "", "131I", "")</f>
        <v/>
      </c>
      <c r="AE217" s="8" t="str">
        <f>IF(本体!AM216&lt;&gt; "", "135mBa", "")</f>
        <v/>
      </c>
      <c r="AF217" s="8" t="str">
        <f>IF(本体!AN216&lt;&gt; "", "137Cs", "")</f>
        <v/>
      </c>
      <c r="AG217" s="8" t="str">
        <f>IF(本体!AO216&lt;&gt; "", "177Lu", "")</f>
        <v/>
      </c>
      <c r="AH217" s="8" t="str">
        <f>IF(本体!AP216&lt;&gt; "", "188Re", "")</f>
        <v/>
      </c>
      <c r="AI217" s="8" t="str">
        <f>IF(本体!AQ216&lt;&gt; "", "192Ir", "")</f>
        <v/>
      </c>
      <c r="AJ217" s="8" t="str">
        <f>IF(本体!AR216&lt;&gt; "", "201Tl", "")</f>
        <v/>
      </c>
      <c r="AK217" s="8" t="str">
        <f>IF(本体!AS216&lt;&gt; "", "210Pb", "")</f>
        <v/>
      </c>
      <c r="AL217" s="8" t="str">
        <f>IF(本体!AT216&lt;&gt; "", "211At", "")</f>
        <v/>
      </c>
      <c r="AM217" s="8" t="str">
        <f>IF(本体!AU216&lt;&gt; "", "212Pb", "")</f>
        <v/>
      </c>
      <c r="AN217" s="8" t="str">
        <f>IF(本体!AV216&lt;&gt; "", "223Ra", "")</f>
        <v/>
      </c>
      <c r="AO217" s="8" t="str">
        <f>IF(本体!AW216&lt;&gt; "", "224Ra", "")</f>
        <v/>
      </c>
      <c r="AP217" s="8" t="str">
        <f>IF(本体!AX216&lt;&gt; "", "225Ac", "")</f>
        <v/>
      </c>
      <c r="AQ217" s="8" t="str">
        <f t="shared" si="3"/>
        <v/>
      </c>
    </row>
    <row r="218" spans="1:43">
      <c r="A218" s="8">
        <f>本体!C217</f>
        <v>0</v>
      </c>
      <c r="B218" s="8" t="str">
        <f>IF(本体!J217&lt;&gt; "", "3H", "")</f>
        <v/>
      </c>
      <c r="C218" s="8" t="str">
        <f>IF(本体!K217&lt;&gt; "", "11C", "")</f>
        <v/>
      </c>
      <c r="D218" s="8" t="str">
        <f>IF(本体!L217&lt;&gt; "", "14C", "")</f>
        <v/>
      </c>
      <c r="E218" s="8" t="str">
        <f>IF(本体!M217&lt;&gt; "", "13N", "")</f>
        <v/>
      </c>
      <c r="F218" s="8" t="str">
        <f>IF(本体!N217&lt;&gt; "", "18F", "")</f>
        <v/>
      </c>
      <c r="G218" s="8" t="str">
        <f>IF(本体!O217&lt;&gt; "", "22Na", "")</f>
        <v/>
      </c>
      <c r="H218" s="8" t="str">
        <f>IF(本体!P217&lt;&gt; "", "32P", "")</f>
        <v/>
      </c>
      <c r="I218" s="8" t="str">
        <f>IF(本体!Q217&lt;&gt; "", "33P", "")</f>
        <v/>
      </c>
      <c r="J218" s="8" t="str">
        <f>IF(本体!R217&lt;&gt; "", "35S", "")</f>
        <v/>
      </c>
      <c r="K218" s="8" t="str">
        <f>IF(本体!S217&lt;&gt; "", "36Cl", "")</f>
        <v/>
      </c>
      <c r="L218" s="8" t="str">
        <f>IF(本体!T217&lt;&gt; "", "45Ca", "")</f>
        <v/>
      </c>
      <c r="M218" s="8" t="str">
        <f>IF(本体!U217&lt;&gt; "", "51Cr", "")</f>
        <v/>
      </c>
      <c r="N218" s="8" t="str">
        <f>IF(本体!V217&lt;&gt; "", "59Fe", "")</f>
        <v/>
      </c>
      <c r="O218" s="8" t="str">
        <f>IF(本体!W217&lt;&gt; "", "57Co", "")</f>
        <v/>
      </c>
      <c r="P218" s="8" t="str">
        <f>IF(本体!X217&lt;&gt; "", "60Co", "")</f>
        <v/>
      </c>
      <c r="Q218" s="8" t="str">
        <f>IF(本体!Y217&lt;&gt; "", "64Cu", "")</f>
        <v/>
      </c>
      <c r="R218" s="8" t="str">
        <f>IF(本体!Z217&lt;&gt; "", "65Zn", "")</f>
        <v/>
      </c>
      <c r="S218" s="8" t="str">
        <f>IF(本体!AA217&lt;&gt; "", "67Ga", "")</f>
        <v/>
      </c>
      <c r="T218" s="8" t="str">
        <f>IF(本体!AB217&lt;&gt; "", "68Ga", "")</f>
        <v/>
      </c>
      <c r="U218" s="8" t="str">
        <f>IF(本体!AC217&lt;&gt; "", "68Ge", "")</f>
        <v/>
      </c>
      <c r="V218" s="8" t="str">
        <f>IF(本体!AD217&lt;&gt; "", "88Y", "")</f>
        <v/>
      </c>
      <c r="W218" s="8" t="str">
        <f>IF(本体!AE217&lt;&gt; "", "89Zr", "")</f>
        <v/>
      </c>
      <c r="X218" s="8" t="str">
        <f>IF(本体!AF217&lt;&gt; "", "90Y", "")</f>
        <v/>
      </c>
      <c r="Y218" s="8" t="str">
        <f>IF(本体!AG217&lt;&gt; "", "99mTc", "")</f>
        <v/>
      </c>
      <c r="Z218" s="8" t="str">
        <f>IF(本体!AH217&lt;&gt; "", "111In", "")</f>
        <v/>
      </c>
      <c r="AA218" s="8" t="str">
        <f>IF(本体!AI217&lt;&gt; "", "123I", "")</f>
        <v/>
      </c>
      <c r="AB218" s="8" t="str">
        <f>IF(本体!AJ217&lt;&gt; "", "124I", "")</f>
        <v/>
      </c>
      <c r="AC218" s="8" t="str">
        <f>IF(本体!AK217&lt;&gt; "", "125I", "")</f>
        <v/>
      </c>
      <c r="AD218" s="8" t="str">
        <f>IF(本体!AL217&lt;&gt; "", "131I", "")</f>
        <v/>
      </c>
      <c r="AE218" s="8" t="str">
        <f>IF(本体!AM217&lt;&gt; "", "135mBa", "")</f>
        <v/>
      </c>
      <c r="AF218" s="8" t="str">
        <f>IF(本体!AN217&lt;&gt; "", "137Cs", "")</f>
        <v/>
      </c>
      <c r="AG218" s="8" t="str">
        <f>IF(本体!AO217&lt;&gt; "", "177Lu", "")</f>
        <v/>
      </c>
      <c r="AH218" s="8" t="str">
        <f>IF(本体!AP217&lt;&gt; "", "188Re", "")</f>
        <v/>
      </c>
      <c r="AI218" s="8" t="str">
        <f>IF(本体!AQ217&lt;&gt; "", "192Ir", "")</f>
        <v/>
      </c>
      <c r="AJ218" s="8" t="str">
        <f>IF(本体!AR217&lt;&gt; "", "201Tl", "")</f>
        <v/>
      </c>
      <c r="AK218" s="8" t="str">
        <f>IF(本体!AS217&lt;&gt; "", "210Pb", "")</f>
        <v/>
      </c>
      <c r="AL218" s="8" t="str">
        <f>IF(本体!AT217&lt;&gt; "", "211At", "")</f>
        <v/>
      </c>
      <c r="AM218" s="8" t="str">
        <f>IF(本体!AU217&lt;&gt; "", "212Pb", "")</f>
        <v/>
      </c>
      <c r="AN218" s="8" t="str">
        <f>IF(本体!AV217&lt;&gt; "", "223Ra", "")</f>
        <v/>
      </c>
      <c r="AO218" s="8" t="str">
        <f>IF(本体!AW217&lt;&gt; "", "224Ra", "")</f>
        <v/>
      </c>
      <c r="AP218" s="8" t="str">
        <f>IF(本体!AX217&lt;&gt; "", "225Ac", "")</f>
        <v/>
      </c>
      <c r="AQ218" s="8" t="str">
        <f t="shared" si="3"/>
        <v/>
      </c>
    </row>
    <row r="219" spans="1:43">
      <c r="A219" s="8">
        <f>本体!C218</f>
        <v>0</v>
      </c>
      <c r="B219" s="8" t="str">
        <f>IF(本体!J218&lt;&gt; "", "3H", "")</f>
        <v/>
      </c>
      <c r="C219" s="8" t="str">
        <f>IF(本体!K218&lt;&gt; "", "11C", "")</f>
        <v/>
      </c>
      <c r="D219" s="8" t="str">
        <f>IF(本体!L218&lt;&gt; "", "14C", "")</f>
        <v/>
      </c>
      <c r="E219" s="8" t="str">
        <f>IF(本体!M218&lt;&gt; "", "13N", "")</f>
        <v/>
      </c>
      <c r="F219" s="8" t="str">
        <f>IF(本体!N218&lt;&gt; "", "18F", "")</f>
        <v/>
      </c>
      <c r="G219" s="8" t="str">
        <f>IF(本体!O218&lt;&gt; "", "22Na", "")</f>
        <v/>
      </c>
      <c r="H219" s="8" t="str">
        <f>IF(本体!P218&lt;&gt; "", "32P", "")</f>
        <v/>
      </c>
      <c r="I219" s="8" t="str">
        <f>IF(本体!Q218&lt;&gt; "", "33P", "")</f>
        <v/>
      </c>
      <c r="J219" s="8" t="str">
        <f>IF(本体!R218&lt;&gt; "", "35S", "")</f>
        <v/>
      </c>
      <c r="K219" s="8" t="str">
        <f>IF(本体!S218&lt;&gt; "", "36Cl", "")</f>
        <v/>
      </c>
      <c r="L219" s="8" t="str">
        <f>IF(本体!T218&lt;&gt; "", "45Ca", "")</f>
        <v/>
      </c>
      <c r="M219" s="8" t="str">
        <f>IF(本体!U218&lt;&gt; "", "51Cr", "")</f>
        <v/>
      </c>
      <c r="N219" s="8" t="str">
        <f>IF(本体!V218&lt;&gt; "", "59Fe", "")</f>
        <v/>
      </c>
      <c r="O219" s="8" t="str">
        <f>IF(本体!W218&lt;&gt; "", "57Co", "")</f>
        <v/>
      </c>
      <c r="P219" s="8" t="str">
        <f>IF(本体!X218&lt;&gt; "", "60Co", "")</f>
        <v/>
      </c>
      <c r="Q219" s="8" t="str">
        <f>IF(本体!Y218&lt;&gt; "", "64Cu", "")</f>
        <v/>
      </c>
      <c r="R219" s="8" t="str">
        <f>IF(本体!Z218&lt;&gt; "", "65Zn", "")</f>
        <v/>
      </c>
      <c r="S219" s="8" t="str">
        <f>IF(本体!AA218&lt;&gt; "", "67Ga", "")</f>
        <v/>
      </c>
      <c r="T219" s="8" t="str">
        <f>IF(本体!AB218&lt;&gt; "", "68Ga", "")</f>
        <v/>
      </c>
      <c r="U219" s="8" t="str">
        <f>IF(本体!AC218&lt;&gt; "", "68Ge", "")</f>
        <v/>
      </c>
      <c r="V219" s="8" t="str">
        <f>IF(本体!AD218&lt;&gt; "", "88Y", "")</f>
        <v/>
      </c>
      <c r="W219" s="8" t="str">
        <f>IF(本体!AE218&lt;&gt; "", "89Zr", "")</f>
        <v/>
      </c>
      <c r="X219" s="8" t="str">
        <f>IF(本体!AF218&lt;&gt; "", "90Y", "")</f>
        <v/>
      </c>
      <c r="Y219" s="8" t="str">
        <f>IF(本体!AG218&lt;&gt; "", "99mTc", "")</f>
        <v/>
      </c>
      <c r="Z219" s="8" t="str">
        <f>IF(本体!AH218&lt;&gt; "", "111In", "")</f>
        <v/>
      </c>
      <c r="AA219" s="8" t="str">
        <f>IF(本体!AI218&lt;&gt; "", "123I", "")</f>
        <v/>
      </c>
      <c r="AB219" s="8" t="str">
        <f>IF(本体!AJ218&lt;&gt; "", "124I", "")</f>
        <v/>
      </c>
      <c r="AC219" s="8" t="str">
        <f>IF(本体!AK218&lt;&gt; "", "125I", "")</f>
        <v/>
      </c>
      <c r="AD219" s="8" t="str">
        <f>IF(本体!AL218&lt;&gt; "", "131I", "")</f>
        <v/>
      </c>
      <c r="AE219" s="8" t="str">
        <f>IF(本体!AM218&lt;&gt; "", "135mBa", "")</f>
        <v/>
      </c>
      <c r="AF219" s="8" t="str">
        <f>IF(本体!AN218&lt;&gt; "", "137Cs", "")</f>
        <v/>
      </c>
      <c r="AG219" s="8" t="str">
        <f>IF(本体!AO218&lt;&gt; "", "177Lu", "")</f>
        <v/>
      </c>
      <c r="AH219" s="8" t="str">
        <f>IF(本体!AP218&lt;&gt; "", "188Re", "")</f>
        <v/>
      </c>
      <c r="AI219" s="8" t="str">
        <f>IF(本体!AQ218&lt;&gt; "", "192Ir", "")</f>
        <v/>
      </c>
      <c r="AJ219" s="8" t="str">
        <f>IF(本体!AR218&lt;&gt; "", "201Tl", "")</f>
        <v/>
      </c>
      <c r="AK219" s="8" t="str">
        <f>IF(本体!AS218&lt;&gt; "", "210Pb", "")</f>
        <v/>
      </c>
      <c r="AL219" s="8" t="str">
        <f>IF(本体!AT218&lt;&gt; "", "211At", "")</f>
        <v/>
      </c>
      <c r="AM219" s="8" t="str">
        <f>IF(本体!AU218&lt;&gt; "", "212Pb", "")</f>
        <v/>
      </c>
      <c r="AN219" s="8" t="str">
        <f>IF(本体!AV218&lt;&gt; "", "223Ra", "")</f>
        <v/>
      </c>
      <c r="AO219" s="8" t="str">
        <f>IF(本体!AW218&lt;&gt; "", "224Ra", "")</f>
        <v/>
      </c>
      <c r="AP219" s="8" t="str">
        <f>IF(本体!AX218&lt;&gt; "", "225Ac", "")</f>
        <v/>
      </c>
      <c r="AQ219" s="8" t="str">
        <f t="shared" si="3"/>
        <v/>
      </c>
    </row>
    <row r="220" spans="1:43">
      <c r="A220" s="8">
        <f>本体!C219</f>
        <v>0</v>
      </c>
      <c r="B220" s="8" t="str">
        <f>IF(本体!J219&lt;&gt; "", "3H", "")</f>
        <v/>
      </c>
      <c r="C220" s="8" t="str">
        <f>IF(本体!K219&lt;&gt; "", "11C", "")</f>
        <v/>
      </c>
      <c r="D220" s="8" t="str">
        <f>IF(本体!L219&lt;&gt; "", "14C", "")</f>
        <v/>
      </c>
      <c r="E220" s="8" t="str">
        <f>IF(本体!M219&lt;&gt; "", "13N", "")</f>
        <v/>
      </c>
      <c r="F220" s="8" t="str">
        <f>IF(本体!N219&lt;&gt; "", "18F", "")</f>
        <v/>
      </c>
      <c r="G220" s="8" t="str">
        <f>IF(本体!O219&lt;&gt; "", "22Na", "")</f>
        <v/>
      </c>
      <c r="H220" s="8" t="str">
        <f>IF(本体!P219&lt;&gt; "", "32P", "")</f>
        <v/>
      </c>
      <c r="I220" s="8" t="str">
        <f>IF(本体!Q219&lt;&gt; "", "33P", "")</f>
        <v/>
      </c>
      <c r="J220" s="8" t="str">
        <f>IF(本体!R219&lt;&gt; "", "35S", "")</f>
        <v/>
      </c>
      <c r="K220" s="8" t="str">
        <f>IF(本体!S219&lt;&gt; "", "36Cl", "")</f>
        <v/>
      </c>
      <c r="L220" s="8" t="str">
        <f>IF(本体!T219&lt;&gt; "", "45Ca", "")</f>
        <v/>
      </c>
      <c r="M220" s="8" t="str">
        <f>IF(本体!U219&lt;&gt; "", "51Cr", "")</f>
        <v/>
      </c>
      <c r="N220" s="8" t="str">
        <f>IF(本体!V219&lt;&gt; "", "59Fe", "")</f>
        <v/>
      </c>
      <c r="O220" s="8" t="str">
        <f>IF(本体!W219&lt;&gt; "", "57Co", "")</f>
        <v/>
      </c>
      <c r="P220" s="8" t="str">
        <f>IF(本体!X219&lt;&gt; "", "60Co", "")</f>
        <v/>
      </c>
      <c r="Q220" s="8" t="str">
        <f>IF(本体!Y219&lt;&gt; "", "64Cu", "")</f>
        <v/>
      </c>
      <c r="R220" s="8" t="str">
        <f>IF(本体!Z219&lt;&gt; "", "65Zn", "")</f>
        <v/>
      </c>
      <c r="S220" s="8" t="str">
        <f>IF(本体!AA219&lt;&gt; "", "67Ga", "")</f>
        <v/>
      </c>
      <c r="T220" s="8" t="str">
        <f>IF(本体!AB219&lt;&gt; "", "68Ga", "")</f>
        <v/>
      </c>
      <c r="U220" s="8" t="str">
        <f>IF(本体!AC219&lt;&gt; "", "68Ge", "")</f>
        <v/>
      </c>
      <c r="V220" s="8" t="str">
        <f>IF(本体!AD219&lt;&gt; "", "88Y", "")</f>
        <v/>
      </c>
      <c r="W220" s="8" t="str">
        <f>IF(本体!AE219&lt;&gt; "", "89Zr", "")</f>
        <v/>
      </c>
      <c r="X220" s="8" t="str">
        <f>IF(本体!AF219&lt;&gt; "", "90Y", "")</f>
        <v/>
      </c>
      <c r="Y220" s="8" t="str">
        <f>IF(本体!AG219&lt;&gt; "", "99mTc", "")</f>
        <v/>
      </c>
      <c r="Z220" s="8" t="str">
        <f>IF(本体!AH219&lt;&gt; "", "111In", "")</f>
        <v/>
      </c>
      <c r="AA220" s="8" t="str">
        <f>IF(本体!AI219&lt;&gt; "", "123I", "")</f>
        <v/>
      </c>
      <c r="AB220" s="8" t="str">
        <f>IF(本体!AJ219&lt;&gt; "", "124I", "")</f>
        <v/>
      </c>
      <c r="AC220" s="8" t="str">
        <f>IF(本体!AK219&lt;&gt; "", "125I", "")</f>
        <v/>
      </c>
      <c r="AD220" s="8" t="str">
        <f>IF(本体!AL219&lt;&gt; "", "131I", "")</f>
        <v/>
      </c>
      <c r="AE220" s="8" t="str">
        <f>IF(本体!AM219&lt;&gt; "", "135mBa", "")</f>
        <v/>
      </c>
      <c r="AF220" s="8" t="str">
        <f>IF(本体!AN219&lt;&gt; "", "137Cs", "")</f>
        <v/>
      </c>
      <c r="AG220" s="8" t="str">
        <f>IF(本体!AO219&lt;&gt; "", "177Lu", "")</f>
        <v/>
      </c>
      <c r="AH220" s="8" t="str">
        <f>IF(本体!AP219&lt;&gt; "", "188Re", "")</f>
        <v/>
      </c>
      <c r="AI220" s="8" t="str">
        <f>IF(本体!AQ219&lt;&gt; "", "192Ir", "")</f>
        <v/>
      </c>
      <c r="AJ220" s="8" t="str">
        <f>IF(本体!AR219&lt;&gt; "", "201Tl", "")</f>
        <v/>
      </c>
      <c r="AK220" s="8" t="str">
        <f>IF(本体!AS219&lt;&gt; "", "210Pb", "")</f>
        <v/>
      </c>
      <c r="AL220" s="8" t="str">
        <f>IF(本体!AT219&lt;&gt; "", "211At", "")</f>
        <v/>
      </c>
      <c r="AM220" s="8" t="str">
        <f>IF(本体!AU219&lt;&gt; "", "212Pb", "")</f>
        <v/>
      </c>
      <c r="AN220" s="8" t="str">
        <f>IF(本体!AV219&lt;&gt; "", "223Ra", "")</f>
        <v/>
      </c>
      <c r="AO220" s="8" t="str">
        <f>IF(本体!AW219&lt;&gt; "", "224Ra", "")</f>
        <v/>
      </c>
      <c r="AP220" s="8" t="str">
        <f>IF(本体!AX219&lt;&gt; "", "225Ac", "")</f>
        <v/>
      </c>
      <c r="AQ220" s="8" t="str">
        <f t="shared" si="3"/>
        <v/>
      </c>
    </row>
    <row r="221" spans="1:43">
      <c r="A221" s="8">
        <f>本体!C220</f>
        <v>0</v>
      </c>
      <c r="B221" s="8" t="str">
        <f>IF(本体!J220&lt;&gt; "", "3H", "")</f>
        <v/>
      </c>
      <c r="C221" s="8" t="str">
        <f>IF(本体!K220&lt;&gt; "", "11C", "")</f>
        <v/>
      </c>
      <c r="D221" s="8" t="str">
        <f>IF(本体!L220&lt;&gt; "", "14C", "")</f>
        <v/>
      </c>
      <c r="E221" s="8" t="str">
        <f>IF(本体!M220&lt;&gt; "", "13N", "")</f>
        <v/>
      </c>
      <c r="F221" s="8" t="str">
        <f>IF(本体!N220&lt;&gt; "", "18F", "")</f>
        <v/>
      </c>
      <c r="G221" s="8" t="str">
        <f>IF(本体!O220&lt;&gt; "", "22Na", "")</f>
        <v/>
      </c>
      <c r="H221" s="8" t="str">
        <f>IF(本体!P220&lt;&gt; "", "32P", "")</f>
        <v/>
      </c>
      <c r="I221" s="8" t="str">
        <f>IF(本体!Q220&lt;&gt; "", "33P", "")</f>
        <v/>
      </c>
      <c r="J221" s="8" t="str">
        <f>IF(本体!R220&lt;&gt; "", "35S", "")</f>
        <v/>
      </c>
      <c r="K221" s="8" t="str">
        <f>IF(本体!S220&lt;&gt; "", "36Cl", "")</f>
        <v/>
      </c>
      <c r="L221" s="8" t="str">
        <f>IF(本体!T220&lt;&gt; "", "45Ca", "")</f>
        <v/>
      </c>
      <c r="M221" s="8" t="str">
        <f>IF(本体!U220&lt;&gt; "", "51Cr", "")</f>
        <v/>
      </c>
      <c r="N221" s="8" t="str">
        <f>IF(本体!V220&lt;&gt; "", "59Fe", "")</f>
        <v/>
      </c>
      <c r="O221" s="8" t="str">
        <f>IF(本体!W220&lt;&gt; "", "57Co", "")</f>
        <v/>
      </c>
      <c r="P221" s="8" t="str">
        <f>IF(本体!X220&lt;&gt; "", "60Co", "")</f>
        <v/>
      </c>
      <c r="Q221" s="8" t="str">
        <f>IF(本体!Y220&lt;&gt; "", "64Cu", "")</f>
        <v/>
      </c>
      <c r="R221" s="8" t="str">
        <f>IF(本体!Z220&lt;&gt; "", "65Zn", "")</f>
        <v/>
      </c>
      <c r="S221" s="8" t="str">
        <f>IF(本体!AA220&lt;&gt; "", "67Ga", "")</f>
        <v/>
      </c>
      <c r="T221" s="8" t="str">
        <f>IF(本体!AB220&lt;&gt; "", "68Ga", "")</f>
        <v/>
      </c>
      <c r="U221" s="8" t="str">
        <f>IF(本体!AC220&lt;&gt; "", "68Ge", "")</f>
        <v/>
      </c>
      <c r="V221" s="8" t="str">
        <f>IF(本体!AD220&lt;&gt; "", "88Y", "")</f>
        <v/>
      </c>
      <c r="W221" s="8" t="str">
        <f>IF(本体!AE220&lt;&gt; "", "89Zr", "")</f>
        <v/>
      </c>
      <c r="X221" s="8" t="str">
        <f>IF(本体!AF220&lt;&gt; "", "90Y", "")</f>
        <v/>
      </c>
      <c r="Y221" s="8" t="str">
        <f>IF(本体!AG220&lt;&gt; "", "99mTc", "")</f>
        <v/>
      </c>
      <c r="Z221" s="8" t="str">
        <f>IF(本体!AH220&lt;&gt; "", "111In", "")</f>
        <v/>
      </c>
      <c r="AA221" s="8" t="str">
        <f>IF(本体!AI220&lt;&gt; "", "123I", "")</f>
        <v/>
      </c>
      <c r="AB221" s="8" t="str">
        <f>IF(本体!AJ220&lt;&gt; "", "124I", "")</f>
        <v/>
      </c>
      <c r="AC221" s="8" t="str">
        <f>IF(本体!AK220&lt;&gt; "", "125I", "")</f>
        <v/>
      </c>
      <c r="AD221" s="8" t="str">
        <f>IF(本体!AL220&lt;&gt; "", "131I", "")</f>
        <v/>
      </c>
      <c r="AE221" s="8" t="str">
        <f>IF(本体!AM220&lt;&gt; "", "135mBa", "")</f>
        <v/>
      </c>
      <c r="AF221" s="8" t="str">
        <f>IF(本体!AN220&lt;&gt; "", "137Cs", "")</f>
        <v/>
      </c>
      <c r="AG221" s="8" t="str">
        <f>IF(本体!AO220&lt;&gt; "", "177Lu", "")</f>
        <v/>
      </c>
      <c r="AH221" s="8" t="str">
        <f>IF(本体!AP220&lt;&gt; "", "188Re", "")</f>
        <v/>
      </c>
      <c r="AI221" s="8" t="str">
        <f>IF(本体!AQ220&lt;&gt; "", "192Ir", "")</f>
        <v/>
      </c>
      <c r="AJ221" s="8" t="str">
        <f>IF(本体!AR220&lt;&gt; "", "201Tl", "")</f>
        <v/>
      </c>
      <c r="AK221" s="8" t="str">
        <f>IF(本体!AS220&lt;&gt; "", "210Pb", "")</f>
        <v/>
      </c>
      <c r="AL221" s="8" t="str">
        <f>IF(本体!AT220&lt;&gt; "", "211At", "")</f>
        <v/>
      </c>
      <c r="AM221" s="8" t="str">
        <f>IF(本体!AU220&lt;&gt; "", "212Pb", "")</f>
        <v/>
      </c>
      <c r="AN221" s="8" t="str">
        <f>IF(本体!AV220&lt;&gt; "", "223Ra", "")</f>
        <v/>
      </c>
      <c r="AO221" s="8" t="str">
        <f>IF(本体!AW220&lt;&gt; "", "224Ra", "")</f>
        <v/>
      </c>
      <c r="AP221" s="8" t="str">
        <f>IF(本体!AX220&lt;&gt; "", "225Ac", "")</f>
        <v/>
      </c>
      <c r="AQ221" s="8" t="str">
        <f t="shared" si="3"/>
        <v/>
      </c>
    </row>
    <row r="222" spans="1:43">
      <c r="A222" s="8">
        <f>本体!C221</f>
        <v>0</v>
      </c>
      <c r="B222" s="8" t="str">
        <f>IF(本体!J221&lt;&gt; "", "3H", "")</f>
        <v/>
      </c>
      <c r="C222" s="8" t="str">
        <f>IF(本体!K221&lt;&gt; "", "11C", "")</f>
        <v/>
      </c>
      <c r="D222" s="8" t="str">
        <f>IF(本体!L221&lt;&gt; "", "14C", "")</f>
        <v/>
      </c>
      <c r="E222" s="8" t="str">
        <f>IF(本体!M221&lt;&gt; "", "13N", "")</f>
        <v/>
      </c>
      <c r="F222" s="8" t="str">
        <f>IF(本体!N221&lt;&gt; "", "18F", "")</f>
        <v/>
      </c>
      <c r="G222" s="8" t="str">
        <f>IF(本体!O221&lt;&gt; "", "22Na", "")</f>
        <v/>
      </c>
      <c r="H222" s="8" t="str">
        <f>IF(本体!P221&lt;&gt; "", "32P", "")</f>
        <v/>
      </c>
      <c r="I222" s="8" t="str">
        <f>IF(本体!Q221&lt;&gt; "", "33P", "")</f>
        <v/>
      </c>
      <c r="J222" s="8" t="str">
        <f>IF(本体!R221&lt;&gt; "", "35S", "")</f>
        <v/>
      </c>
      <c r="K222" s="8" t="str">
        <f>IF(本体!S221&lt;&gt; "", "36Cl", "")</f>
        <v/>
      </c>
      <c r="L222" s="8" t="str">
        <f>IF(本体!T221&lt;&gt; "", "45Ca", "")</f>
        <v/>
      </c>
      <c r="M222" s="8" t="str">
        <f>IF(本体!U221&lt;&gt; "", "51Cr", "")</f>
        <v/>
      </c>
      <c r="N222" s="8" t="str">
        <f>IF(本体!V221&lt;&gt; "", "59Fe", "")</f>
        <v/>
      </c>
      <c r="O222" s="8" t="str">
        <f>IF(本体!W221&lt;&gt; "", "57Co", "")</f>
        <v/>
      </c>
      <c r="P222" s="8" t="str">
        <f>IF(本体!X221&lt;&gt; "", "60Co", "")</f>
        <v/>
      </c>
      <c r="Q222" s="8" t="str">
        <f>IF(本体!Y221&lt;&gt; "", "64Cu", "")</f>
        <v/>
      </c>
      <c r="R222" s="8" t="str">
        <f>IF(本体!Z221&lt;&gt; "", "65Zn", "")</f>
        <v/>
      </c>
      <c r="S222" s="8" t="str">
        <f>IF(本体!AA221&lt;&gt; "", "67Ga", "")</f>
        <v/>
      </c>
      <c r="T222" s="8" t="str">
        <f>IF(本体!AB221&lt;&gt; "", "68Ga", "")</f>
        <v/>
      </c>
      <c r="U222" s="8" t="str">
        <f>IF(本体!AC221&lt;&gt; "", "68Ge", "")</f>
        <v/>
      </c>
      <c r="V222" s="8" t="str">
        <f>IF(本体!AD221&lt;&gt; "", "88Y", "")</f>
        <v/>
      </c>
      <c r="W222" s="8" t="str">
        <f>IF(本体!AE221&lt;&gt; "", "89Zr", "")</f>
        <v/>
      </c>
      <c r="X222" s="8" t="str">
        <f>IF(本体!AF221&lt;&gt; "", "90Y", "")</f>
        <v/>
      </c>
      <c r="Y222" s="8" t="str">
        <f>IF(本体!AG221&lt;&gt; "", "99mTc", "")</f>
        <v/>
      </c>
      <c r="Z222" s="8" t="str">
        <f>IF(本体!AH221&lt;&gt; "", "111In", "")</f>
        <v/>
      </c>
      <c r="AA222" s="8" t="str">
        <f>IF(本体!AI221&lt;&gt; "", "123I", "")</f>
        <v/>
      </c>
      <c r="AB222" s="8" t="str">
        <f>IF(本体!AJ221&lt;&gt; "", "124I", "")</f>
        <v/>
      </c>
      <c r="AC222" s="8" t="str">
        <f>IF(本体!AK221&lt;&gt; "", "125I", "")</f>
        <v/>
      </c>
      <c r="AD222" s="8" t="str">
        <f>IF(本体!AL221&lt;&gt; "", "131I", "")</f>
        <v/>
      </c>
      <c r="AE222" s="8" t="str">
        <f>IF(本体!AM221&lt;&gt; "", "135mBa", "")</f>
        <v/>
      </c>
      <c r="AF222" s="8" t="str">
        <f>IF(本体!AN221&lt;&gt; "", "137Cs", "")</f>
        <v/>
      </c>
      <c r="AG222" s="8" t="str">
        <f>IF(本体!AO221&lt;&gt; "", "177Lu", "")</f>
        <v/>
      </c>
      <c r="AH222" s="8" t="str">
        <f>IF(本体!AP221&lt;&gt; "", "188Re", "")</f>
        <v/>
      </c>
      <c r="AI222" s="8" t="str">
        <f>IF(本体!AQ221&lt;&gt; "", "192Ir", "")</f>
        <v/>
      </c>
      <c r="AJ222" s="8" t="str">
        <f>IF(本体!AR221&lt;&gt; "", "201Tl", "")</f>
        <v/>
      </c>
      <c r="AK222" s="8" t="str">
        <f>IF(本体!AS221&lt;&gt; "", "210Pb", "")</f>
        <v/>
      </c>
      <c r="AL222" s="8" t="str">
        <f>IF(本体!AT221&lt;&gt; "", "211At", "")</f>
        <v/>
      </c>
      <c r="AM222" s="8" t="str">
        <f>IF(本体!AU221&lt;&gt; "", "212Pb", "")</f>
        <v/>
      </c>
      <c r="AN222" s="8" t="str">
        <f>IF(本体!AV221&lt;&gt; "", "223Ra", "")</f>
        <v/>
      </c>
      <c r="AO222" s="8" t="str">
        <f>IF(本体!AW221&lt;&gt; "", "224Ra", "")</f>
        <v/>
      </c>
      <c r="AP222" s="8" t="str">
        <f>IF(本体!AX221&lt;&gt; "", "225Ac", "")</f>
        <v/>
      </c>
      <c r="AQ222" s="8" t="str">
        <f t="shared" si="3"/>
        <v/>
      </c>
    </row>
    <row r="223" spans="1:43">
      <c r="A223" s="8">
        <f>本体!C222</f>
        <v>0</v>
      </c>
      <c r="B223" s="8" t="str">
        <f>IF(本体!J222&lt;&gt; "", "3H", "")</f>
        <v/>
      </c>
      <c r="C223" s="8" t="str">
        <f>IF(本体!K222&lt;&gt; "", "11C", "")</f>
        <v/>
      </c>
      <c r="D223" s="8" t="str">
        <f>IF(本体!L222&lt;&gt; "", "14C", "")</f>
        <v/>
      </c>
      <c r="E223" s="8" t="str">
        <f>IF(本体!M222&lt;&gt; "", "13N", "")</f>
        <v/>
      </c>
      <c r="F223" s="8" t="str">
        <f>IF(本体!N222&lt;&gt; "", "18F", "")</f>
        <v/>
      </c>
      <c r="G223" s="8" t="str">
        <f>IF(本体!O222&lt;&gt; "", "22Na", "")</f>
        <v/>
      </c>
      <c r="H223" s="8" t="str">
        <f>IF(本体!P222&lt;&gt; "", "32P", "")</f>
        <v/>
      </c>
      <c r="I223" s="8" t="str">
        <f>IF(本体!Q222&lt;&gt; "", "33P", "")</f>
        <v/>
      </c>
      <c r="J223" s="8" t="str">
        <f>IF(本体!R222&lt;&gt; "", "35S", "")</f>
        <v/>
      </c>
      <c r="K223" s="8" t="str">
        <f>IF(本体!S222&lt;&gt; "", "36Cl", "")</f>
        <v/>
      </c>
      <c r="L223" s="8" t="str">
        <f>IF(本体!T222&lt;&gt; "", "45Ca", "")</f>
        <v/>
      </c>
      <c r="M223" s="8" t="str">
        <f>IF(本体!U222&lt;&gt; "", "51Cr", "")</f>
        <v/>
      </c>
      <c r="N223" s="8" t="str">
        <f>IF(本体!V222&lt;&gt; "", "59Fe", "")</f>
        <v/>
      </c>
      <c r="O223" s="8" t="str">
        <f>IF(本体!W222&lt;&gt; "", "57Co", "")</f>
        <v/>
      </c>
      <c r="P223" s="8" t="str">
        <f>IF(本体!X222&lt;&gt; "", "60Co", "")</f>
        <v/>
      </c>
      <c r="Q223" s="8" t="str">
        <f>IF(本体!Y222&lt;&gt; "", "64Cu", "")</f>
        <v/>
      </c>
      <c r="R223" s="8" t="str">
        <f>IF(本体!Z222&lt;&gt; "", "65Zn", "")</f>
        <v/>
      </c>
      <c r="S223" s="8" t="str">
        <f>IF(本体!AA222&lt;&gt; "", "67Ga", "")</f>
        <v/>
      </c>
      <c r="T223" s="8" t="str">
        <f>IF(本体!AB222&lt;&gt; "", "68Ga", "")</f>
        <v/>
      </c>
      <c r="U223" s="8" t="str">
        <f>IF(本体!AC222&lt;&gt; "", "68Ge", "")</f>
        <v/>
      </c>
      <c r="V223" s="8" t="str">
        <f>IF(本体!AD222&lt;&gt; "", "88Y", "")</f>
        <v/>
      </c>
      <c r="W223" s="8" t="str">
        <f>IF(本体!AE222&lt;&gt; "", "89Zr", "")</f>
        <v/>
      </c>
      <c r="X223" s="8" t="str">
        <f>IF(本体!AF222&lt;&gt; "", "90Y", "")</f>
        <v/>
      </c>
      <c r="Y223" s="8" t="str">
        <f>IF(本体!AG222&lt;&gt; "", "99mTc", "")</f>
        <v/>
      </c>
      <c r="Z223" s="8" t="str">
        <f>IF(本体!AH222&lt;&gt; "", "111In", "")</f>
        <v/>
      </c>
      <c r="AA223" s="8" t="str">
        <f>IF(本体!AI222&lt;&gt; "", "123I", "")</f>
        <v/>
      </c>
      <c r="AB223" s="8" t="str">
        <f>IF(本体!AJ222&lt;&gt; "", "124I", "")</f>
        <v/>
      </c>
      <c r="AC223" s="8" t="str">
        <f>IF(本体!AK222&lt;&gt; "", "125I", "")</f>
        <v/>
      </c>
      <c r="AD223" s="8" t="str">
        <f>IF(本体!AL222&lt;&gt; "", "131I", "")</f>
        <v/>
      </c>
      <c r="AE223" s="8" t="str">
        <f>IF(本体!AM222&lt;&gt; "", "135mBa", "")</f>
        <v/>
      </c>
      <c r="AF223" s="8" t="str">
        <f>IF(本体!AN222&lt;&gt; "", "137Cs", "")</f>
        <v/>
      </c>
      <c r="AG223" s="8" t="str">
        <f>IF(本体!AO222&lt;&gt; "", "177Lu", "")</f>
        <v/>
      </c>
      <c r="AH223" s="8" t="str">
        <f>IF(本体!AP222&lt;&gt; "", "188Re", "")</f>
        <v/>
      </c>
      <c r="AI223" s="8" t="str">
        <f>IF(本体!AQ222&lt;&gt; "", "192Ir", "")</f>
        <v/>
      </c>
      <c r="AJ223" s="8" t="str">
        <f>IF(本体!AR222&lt;&gt; "", "201Tl", "")</f>
        <v/>
      </c>
      <c r="AK223" s="8" t="str">
        <f>IF(本体!AS222&lt;&gt; "", "210Pb", "")</f>
        <v/>
      </c>
      <c r="AL223" s="8" t="str">
        <f>IF(本体!AT222&lt;&gt; "", "211At", "")</f>
        <v/>
      </c>
      <c r="AM223" s="8" t="str">
        <f>IF(本体!AU222&lt;&gt; "", "212Pb", "")</f>
        <v/>
      </c>
      <c r="AN223" s="8" t="str">
        <f>IF(本体!AV222&lt;&gt; "", "223Ra", "")</f>
        <v/>
      </c>
      <c r="AO223" s="8" t="str">
        <f>IF(本体!AW222&lt;&gt; "", "224Ra", "")</f>
        <v/>
      </c>
      <c r="AP223" s="8" t="str">
        <f>IF(本体!AX222&lt;&gt; "", "225Ac", "")</f>
        <v/>
      </c>
      <c r="AQ223" s="8" t="str">
        <f t="shared" si="3"/>
        <v/>
      </c>
    </row>
    <row r="224" spans="1:43">
      <c r="A224" s="8">
        <f>本体!C223</f>
        <v>0</v>
      </c>
      <c r="B224" s="8" t="str">
        <f>IF(本体!J223&lt;&gt; "", "3H", "")</f>
        <v/>
      </c>
      <c r="C224" s="8" t="str">
        <f>IF(本体!K223&lt;&gt; "", "11C", "")</f>
        <v/>
      </c>
      <c r="D224" s="8" t="str">
        <f>IF(本体!L223&lt;&gt; "", "14C", "")</f>
        <v/>
      </c>
      <c r="E224" s="8" t="str">
        <f>IF(本体!M223&lt;&gt; "", "13N", "")</f>
        <v/>
      </c>
      <c r="F224" s="8" t="str">
        <f>IF(本体!N223&lt;&gt; "", "18F", "")</f>
        <v/>
      </c>
      <c r="G224" s="8" t="str">
        <f>IF(本体!O223&lt;&gt; "", "22Na", "")</f>
        <v/>
      </c>
      <c r="H224" s="8" t="str">
        <f>IF(本体!P223&lt;&gt; "", "32P", "")</f>
        <v/>
      </c>
      <c r="I224" s="8" t="str">
        <f>IF(本体!Q223&lt;&gt; "", "33P", "")</f>
        <v/>
      </c>
      <c r="J224" s="8" t="str">
        <f>IF(本体!R223&lt;&gt; "", "35S", "")</f>
        <v/>
      </c>
      <c r="K224" s="8" t="str">
        <f>IF(本体!S223&lt;&gt; "", "36Cl", "")</f>
        <v/>
      </c>
      <c r="L224" s="8" t="str">
        <f>IF(本体!T223&lt;&gt; "", "45Ca", "")</f>
        <v/>
      </c>
      <c r="M224" s="8" t="str">
        <f>IF(本体!U223&lt;&gt; "", "51Cr", "")</f>
        <v/>
      </c>
      <c r="N224" s="8" t="str">
        <f>IF(本体!V223&lt;&gt; "", "59Fe", "")</f>
        <v/>
      </c>
      <c r="O224" s="8" t="str">
        <f>IF(本体!W223&lt;&gt; "", "57Co", "")</f>
        <v/>
      </c>
      <c r="P224" s="8" t="str">
        <f>IF(本体!X223&lt;&gt; "", "60Co", "")</f>
        <v/>
      </c>
      <c r="Q224" s="8" t="str">
        <f>IF(本体!Y223&lt;&gt; "", "64Cu", "")</f>
        <v/>
      </c>
      <c r="R224" s="8" t="str">
        <f>IF(本体!Z223&lt;&gt; "", "65Zn", "")</f>
        <v/>
      </c>
      <c r="S224" s="8" t="str">
        <f>IF(本体!AA223&lt;&gt; "", "67Ga", "")</f>
        <v/>
      </c>
      <c r="T224" s="8" t="str">
        <f>IF(本体!AB223&lt;&gt; "", "68Ga", "")</f>
        <v/>
      </c>
      <c r="U224" s="8" t="str">
        <f>IF(本体!AC223&lt;&gt; "", "68Ge", "")</f>
        <v/>
      </c>
      <c r="V224" s="8" t="str">
        <f>IF(本体!AD223&lt;&gt; "", "88Y", "")</f>
        <v/>
      </c>
      <c r="W224" s="8" t="str">
        <f>IF(本体!AE223&lt;&gt; "", "89Zr", "")</f>
        <v/>
      </c>
      <c r="X224" s="8" t="str">
        <f>IF(本体!AF223&lt;&gt; "", "90Y", "")</f>
        <v/>
      </c>
      <c r="Y224" s="8" t="str">
        <f>IF(本体!AG223&lt;&gt; "", "99mTc", "")</f>
        <v/>
      </c>
      <c r="Z224" s="8" t="str">
        <f>IF(本体!AH223&lt;&gt; "", "111In", "")</f>
        <v/>
      </c>
      <c r="AA224" s="8" t="str">
        <f>IF(本体!AI223&lt;&gt; "", "123I", "")</f>
        <v/>
      </c>
      <c r="AB224" s="8" t="str">
        <f>IF(本体!AJ223&lt;&gt; "", "124I", "")</f>
        <v/>
      </c>
      <c r="AC224" s="8" t="str">
        <f>IF(本体!AK223&lt;&gt; "", "125I", "")</f>
        <v/>
      </c>
      <c r="AD224" s="8" t="str">
        <f>IF(本体!AL223&lt;&gt; "", "131I", "")</f>
        <v/>
      </c>
      <c r="AE224" s="8" t="str">
        <f>IF(本体!AM223&lt;&gt; "", "135mBa", "")</f>
        <v/>
      </c>
      <c r="AF224" s="8" t="str">
        <f>IF(本体!AN223&lt;&gt; "", "137Cs", "")</f>
        <v/>
      </c>
      <c r="AG224" s="8" t="str">
        <f>IF(本体!AO223&lt;&gt; "", "177Lu", "")</f>
        <v/>
      </c>
      <c r="AH224" s="8" t="str">
        <f>IF(本体!AP223&lt;&gt; "", "188Re", "")</f>
        <v/>
      </c>
      <c r="AI224" s="8" t="str">
        <f>IF(本体!AQ223&lt;&gt; "", "192Ir", "")</f>
        <v/>
      </c>
      <c r="AJ224" s="8" t="str">
        <f>IF(本体!AR223&lt;&gt; "", "201Tl", "")</f>
        <v/>
      </c>
      <c r="AK224" s="8" t="str">
        <f>IF(本体!AS223&lt;&gt; "", "210Pb", "")</f>
        <v/>
      </c>
      <c r="AL224" s="8" t="str">
        <f>IF(本体!AT223&lt;&gt; "", "211At", "")</f>
        <v/>
      </c>
      <c r="AM224" s="8" t="str">
        <f>IF(本体!AU223&lt;&gt; "", "212Pb", "")</f>
        <v/>
      </c>
      <c r="AN224" s="8" t="str">
        <f>IF(本体!AV223&lt;&gt; "", "223Ra", "")</f>
        <v/>
      </c>
      <c r="AO224" s="8" t="str">
        <f>IF(本体!AW223&lt;&gt; "", "224Ra", "")</f>
        <v/>
      </c>
      <c r="AP224" s="8" t="str">
        <f>IF(本体!AX223&lt;&gt; "", "225Ac", "")</f>
        <v/>
      </c>
      <c r="AQ224" s="8" t="str">
        <f t="shared" si="3"/>
        <v/>
      </c>
    </row>
    <row r="225" spans="1:43">
      <c r="A225" s="8">
        <f>本体!C224</f>
        <v>0</v>
      </c>
      <c r="B225" s="8" t="str">
        <f>IF(本体!J224&lt;&gt; "", "3H", "")</f>
        <v/>
      </c>
      <c r="C225" s="8" t="str">
        <f>IF(本体!K224&lt;&gt; "", "11C", "")</f>
        <v/>
      </c>
      <c r="D225" s="8" t="str">
        <f>IF(本体!L224&lt;&gt; "", "14C", "")</f>
        <v/>
      </c>
      <c r="E225" s="8" t="str">
        <f>IF(本体!M224&lt;&gt; "", "13N", "")</f>
        <v/>
      </c>
      <c r="F225" s="8" t="str">
        <f>IF(本体!N224&lt;&gt; "", "18F", "")</f>
        <v/>
      </c>
      <c r="G225" s="8" t="str">
        <f>IF(本体!O224&lt;&gt; "", "22Na", "")</f>
        <v/>
      </c>
      <c r="H225" s="8" t="str">
        <f>IF(本体!P224&lt;&gt; "", "32P", "")</f>
        <v/>
      </c>
      <c r="I225" s="8" t="str">
        <f>IF(本体!Q224&lt;&gt; "", "33P", "")</f>
        <v/>
      </c>
      <c r="J225" s="8" t="str">
        <f>IF(本体!R224&lt;&gt; "", "35S", "")</f>
        <v/>
      </c>
      <c r="K225" s="8" t="str">
        <f>IF(本体!S224&lt;&gt; "", "36Cl", "")</f>
        <v/>
      </c>
      <c r="L225" s="8" t="str">
        <f>IF(本体!T224&lt;&gt; "", "45Ca", "")</f>
        <v/>
      </c>
      <c r="M225" s="8" t="str">
        <f>IF(本体!U224&lt;&gt; "", "51Cr", "")</f>
        <v/>
      </c>
      <c r="N225" s="8" t="str">
        <f>IF(本体!V224&lt;&gt; "", "59Fe", "")</f>
        <v/>
      </c>
      <c r="O225" s="8" t="str">
        <f>IF(本体!W224&lt;&gt; "", "57Co", "")</f>
        <v/>
      </c>
      <c r="P225" s="8" t="str">
        <f>IF(本体!X224&lt;&gt; "", "60Co", "")</f>
        <v/>
      </c>
      <c r="Q225" s="8" t="str">
        <f>IF(本体!Y224&lt;&gt; "", "64Cu", "")</f>
        <v/>
      </c>
      <c r="R225" s="8" t="str">
        <f>IF(本体!Z224&lt;&gt; "", "65Zn", "")</f>
        <v/>
      </c>
      <c r="S225" s="8" t="str">
        <f>IF(本体!AA224&lt;&gt; "", "67Ga", "")</f>
        <v/>
      </c>
      <c r="T225" s="8" t="str">
        <f>IF(本体!AB224&lt;&gt; "", "68Ga", "")</f>
        <v/>
      </c>
      <c r="U225" s="8" t="str">
        <f>IF(本体!AC224&lt;&gt; "", "68Ge", "")</f>
        <v/>
      </c>
      <c r="V225" s="8" t="str">
        <f>IF(本体!AD224&lt;&gt; "", "88Y", "")</f>
        <v/>
      </c>
      <c r="W225" s="8" t="str">
        <f>IF(本体!AE224&lt;&gt; "", "89Zr", "")</f>
        <v/>
      </c>
      <c r="X225" s="8" t="str">
        <f>IF(本体!AF224&lt;&gt; "", "90Y", "")</f>
        <v/>
      </c>
      <c r="Y225" s="8" t="str">
        <f>IF(本体!AG224&lt;&gt; "", "99mTc", "")</f>
        <v/>
      </c>
      <c r="Z225" s="8" t="str">
        <f>IF(本体!AH224&lt;&gt; "", "111In", "")</f>
        <v/>
      </c>
      <c r="AA225" s="8" t="str">
        <f>IF(本体!AI224&lt;&gt; "", "123I", "")</f>
        <v/>
      </c>
      <c r="AB225" s="8" t="str">
        <f>IF(本体!AJ224&lt;&gt; "", "124I", "")</f>
        <v/>
      </c>
      <c r="AC225" s="8" t="str">
        <f>IF(本体!AK224&lt;&gt; "", "125I", "")</f>
        <v/>
      </c>
      <c r="AD225" s="8" t="str">
        <f>IF(本体!AL224&lt;&gt; "", "131I", "")</f>
        <v/>
      </c>
      <c r="AE225" s="8" t="str">
        <f>IF(本体!AM224&lt;&gt; "", "135mBa", "")</f>
        <v/>
      </c>
      <c r="AF225" s="8" t="str">
        <f>IF(本体!AN224&lt;&gt; "", "137Cs", "")</f>
        <v/>
      </c>
      <c r="AG225" s="8" t="str">
        <f>IF(本体!AO224&lt;&gt; "", "177Lu", "")</f>
        <v/>
      </c>
      <c r="AH225" s="8" t="str">
        <f>IF(本体!AP224&lt;&gt; "", "188Re", "")</f>
        <v/>
      </c>
      <c r="AI225" s="8" t="str">
        <f>IF(本体!AQ224&lt;&gt; "", "192Ir", "")</f>
        <v/>
      </c>
      <c r="AJ225" s="8" t="str">
        <f>IF(本体!AR224&lt;&gt; "", "201Tl", "")</f>
        <v/>
      </c>
      <c r="AK225" s="8" t="str">
        <f>IF(本体!AS224&lt;&gt; "", "210Pb", "")</f>
        <v/>
      </c>
      <c r="AL225" s="8" t="str">
        <f>IF(本体!AT224&lt;&gt; "", "211At", "")</f>
        <v/>
      </c>
      <c r="AM225" s="8" t="str">
        <f>IF(本体!AU224&lt;&gt; "", "212Pb", "")</f>
        <v/>
      </c>
      <c r="AN225" s="8" t="str">
        <f>IF(本体!AV224&lt;&gt; "", "223Ra", "")</f>
        <v/>
      </c>
      <c r="AO225" s="8" t="str">
        <f>IF(本体!AW224&lt;&gt; "", "224Ra", "")</f>
        <v/>
      </c>
      <c r="AP225" s="8" t="str">
        <f>IF(本体!AX224&lt;&gt; "", "225Ac", "")</f>
        <v/>
      </c>
      <c r="AQ225" s="8" t="str">
        <f t="shared" si="3"/>
        <v/>
      </c>
    </row>
    <row r="226" spans="1:43">
      <c r="A226" s="8">
        <f>本体!C225</f>
        <v>0</v>
      </c>
      <c r="B226" s="8" t="str">
        <f>IF(本体!J225&lt;&gt; "", "3H", "")</f>
        <v/>
      </c>
      <c r="C226" s="8" t="str">
        <f>IF(本体!K225&lt;&gt; "", "11C", "")</f>
        <v/>
      </c>
      <c r="D226" s="8" t="str">
        <f>IF(本体!L225&lt;&gt; "", "14C", "")</f>
        <v/>
      </c>
      <c r="E226" s="8" t="str">
        <f>IF(本体!M225&lt;&gt; "", "13N", "")</f>
        <v/>
      </c>
      <c r="F226" s="8" t="str">
        <f>IF(本体!N225&lt;&gt; "", "18F", "")</f>
        <v/>
      </c>
      <c r="G226" s="8" t="str">
        <f>IF(本体!O225&lt;&gt; "", "22Na", "")</f>
        <v/>
      </c>
      <c r="H226" s="8" t="str">
        <f>IF(本体!P225&lt;&gt; "", "32P", "")</f>
        <v/>
      </c>
      <c r="I226" s="8" t="str">
        <f>IF(本体!Q225&lt;&gt; "", "33P", "")</f>
        <v/>
      </c>
      <c r="J226" s="8" t="str">
        <f>IF(本体!R225&lt;&gt; "", "35S", "")</f>
        <v/>
      </c>
      <c r="K226" s="8" t="str">
        <f>IF(本体!S225&lt;&gt; "", "36Cl", "")</f>
        <v/>
      </c>
      <c r="L226" s="8" t="str">
        <f>IF(本体!T225&lt;&gt; "", "45Ca", "")</f>
        <v/>
      </c>
      <c r="M226" s="8" t="str">
        <f>IF(本体!U225&lt;&gt; "", "51Cr", "")</f>
        <v/>
      </c>
      <c r="N226" s="8" t="str">
        <f>IF(本体!V225&lt;&gt; "", "59Fe", "")</f>
        <v/>
      </c>
      <c r="O226" s="8" t="str">
        <f>IF(本体!W225&lt;&gt; "", "57Co", "")</f>
        <v/>
      </c>
      <c r="P226" s="8" t="str">
        <f>IF(本体!X225&lt;&gt; "", "60Co", "")</f>
        <v/>
      </c>
      <c r="Q226" s="8" t="str">
        <f>IF(本体!Y225&lt;&gt; "", "64Cu", "")</f>
        <v/>
      </c>
      <c r="R226" s="8" t="str">
        <f>IF(本体!Z225&lt;&gt; "", "65Zn", "")</f>
        <v/>
      </c>
      <c r="S226" s="8" t="str">
        <f>IF(本体!AA225&lt;&gt; "", "67Ga", "")</f>
        <v/>
      </c>
      <c r="T226" s="8" t="str">
        <f>IF(本体!AB225&lt;&gt; "", "68Ga", "")</f>
        <v/>
      </c>
      <c r="U226" s="8" t="str">
        <f>IF(本体!AC225&lt;&gt; "", "68Ge", "")</f>
        <v/>
      </c>
      <c r="V226" s="8" t="str">
        <f>IF(本体!AD225&lt;&gt; "", "88Y", "")</f>
        <v/>
      </c>
      <c r="W226" s="8" t="str">
        <f>IF(本体!AE225&lt;&gt; "", "89Zr", "")</f>
        <v/>
      </c>
      <c r="X226" s="8" t="str">
        <f>IF(本体!AF225&lt;&gt; "", "90Y", "")</f>
        <v/>
      </c>
      <c r="Y226" s="8" t="str">
        <f>IF(本体!AG225&lt;&gt; "", "99mTc", "")</f>
        <v/>
      </c>
      <c r="Z226" s="8" t="str">
        <f>IF(本体!AH225&lt;&gt; "", "111In", "")</f>
        <v/>
      </c>
      <c r="AA226" s="8" t="str">
        <f>IF(本体!AI225&lt;&gt; "", "123I", "")</f>
        <v/>
      </c>
      <c r="AB226" s="8" t="str">
        <f>IF(本体!AJ225&lt;&gt; "", "124I", "")</f>
        <v/>
      </c>
      <c r="AC226" s="8" t="str">
        <f>IF(本体!AK225&lt;&gt; "", "125I", "")</f>
        <v/>
      </c>
      <c r="AD226" s="8" t="str">
        <f>IF(本体!AL225&lt;&gt; "", "131I", "")</f>
        <v/>
      </c>
      <c r="AE226" s="8" t="str">
        <f>IF(本体!AM225&lt;&gt; "", "135mBa", "")</f>
        <v/>
      </c>
      <c r="AF226" s="8" t="str">
        <f>IF(本体!AN225&lt;&gt; "", "137Cs", "")</f>
        <v/>
      </c>
      <c r="AG226" s="8" t="str">
        <f>IF(本体!AO225&lt;&gt; "", "177Lu", "")</f>
        <v/>
      </c>
      <c r="AH226" s="8" t="str">
        <f>IF(本体!AP225&lt;&gt; "", "188Re", "")</f>
        <v/>
      </c>
      <c r="AI226" s="8" t="str">
        <f>IF(本体!AQ225&lt;&gt; "", "192Ir", "")</f>
        <v/>
      </c>
      <c r="AJ226" s="8" t="str">
        <f>IF(本体!AR225&lt;&gt; "", "201Tl", "")</f>
        <v/>
      </c>
      <c r="AK226" s="8" t="str">
        <f>IF(本体!AS225&lt;&gt; "", "210Pb", "")</f>
        <v/>
      </c>
      <c r="AL226" s="8" t="str">
        <f>IF(本体!AT225&lt;&gt; "", "211At", "")</f>
        <v/>
      </c>
      <c r="AM226" s="8" t="str">
        <f>IF(本体!AU225&lt;&gt; "", "212Pb", "")</f>
        <v/>
      </c>
      <c r="AN226" s="8" t="str">
        <f>IF(本体!AV225&lt;&gt; "", "223Ra", "")</f>
        <v/>
      </c>
      <c r="AO226" s="8" t="str">
        <f>IF(本体!AW225&lt;&gt; "", "224Ra", "")</f>
        <v/>
      </c>
      <c r="AP226" s="8" t="str">
        <f>IF(本体!AX225&lt;&gt; "", "225Ac", "")</f>
        <v/>
      </c>
      <c r="AQ226" s="8" t="str">
        <f t="shared" si="3"/>
        <v/>
      </c>
    </row>
    <row r="227" spans="1:43">
      <c r="A227" s="8">
        <f>本体!C226</f>
        <v>0</v>
      </c>
      <c r="B227" s="8" t="str">
        <f>IF(本体!J226&lt;&gt; "", "3H", "")</f>
        <v/>
      </c>
      <c r="C227" s="8" t="str">
        <f>IF(本体!K226&lt;&gt; "", "11C", "")</f>
        <v/>
      </c>
      <c r="D227" s="8" t="str">
        <f>IF(本体!L226&lt;&gt; "", "14C", "")</f>
        <v/>
      </c>
      <c r="E227" s="8" t="str">
        <f>IF(本体!M226&lt;&gt; "", "13N", "")</f>
        <v/>
      </c>
      <c r="F227" s="8" t="str">
        <f>IF(本体!N226&lt;&gt; "", "18F", "")</f>
        <v/>
      </c>
      <c r="G227" s="8" t="str">
        <f>IF(本体!O226&lt;&gt; "", "22Na", "")</f>
        <v/>
      </c>
      <c r="H227" s="8" t="str">
        <f>IF(本体!P226&lt;&gt; "", "32P", "")</f>
        <v/>
      </c>
      <c r="I227" s="8" t="str">
        <f>IF(本体!Q226&lt;&gt; "", "33P", "")</f>
        <v/>
      </c>
      <c r="J227" s="8" t="str">
        <f>IF(本体!R226&lt;&gt; "", "35S", "")</f>
        <v/>
      </c>
      <c r="K227" s="8" t="str">
        <f>IF(本体!S226&lt;&gt; "", "36Cl", "")</f>
        <v/>
      </c>
      <c r="L227" s="8" t="str">
        <f>IF(本体!T226&lt;&gt; "", "45Ca", "")</f>
        <v/>
      </c>
      <c r="M227" s="8" t="str">
        <f>IF(本体!U226&lt;&gt; "", "51Cr", "")</f>
        <v/>
      </c>
      <c r="N227" s="8" t="str">
        <f>IF(本体!V226&lt;&gt; "", "59Fe", "")</f>
        <v/>
      </c>
      <c r="O227" s="8" t="str">
        <f>IF(本体!W226&lt;&gt; "", "57Co", "")</f>
        <v/>
      </c>
      <c r="P227" s="8" t="str">
        <f>IF(本体!X226&lt;&gt; "", "60Co", "")</f>
        <v/>
      </c>
      <c r="Q227" s="8" t="str">
        <f>IF(本体!Y226&lt;&gt; "", "64Cu", "")</f>
        <v/>
      </c>
      <c r="R227" s="8" t="str">
        <f>IF(本体!Z226&lt;&gt; "", "65Zn", "")</f>
        <v/>
      </c>
      <c r="S227" s="8" t="str">
        <f>IF(本体!AA226&lt;&gt; "", "67Ga", "")</f>
        <v/>
      </c>
      <c r="T227" s="8" t="str">
        <f>IF(本体!AB226&lt;&gt; "", "68Ga", "")</f>
        <v/>
      </c>
      <c r="U227" s="8" t="str">
        <f>IF(本体!AC226&lt;&gt; "", "68Ge", "")</f>
        <v/>
      </c>
      <c r="V227" s="8" t="str">
        <f>IF(本体!AD226&lt;&gt; "", "88Y", "")</f>
        <v/>
      </c>
      <c r="W227" s="8" t="str">
        <f>IF(本体!AE226&lt;&gt; "", "89Zr", "")</f>
        <v/>
      </c>
      <c r="X227" s="8" t="str">
        <f>IF(本体!AF226&lt;&gt; "", "90Y", "")</f>
        <v/>
      </c>
      <c r="Y227" s="8" t="str">
        <f>IF(本体!AG226&lt;&gt; "", "99mTc", "")</f>
        <v/>
      </c>
      <c r="Z227" s="8" t="str">
        <f>IF(本体!AH226&lt;&gt; "", "111In", "")</f>
        <v/>
      </c>
      <c r="AA227" s="8" t="str">
        <f>IF(本体!AI226&lt;&gt; "", "123I", "")</f>
        <v/>
      </c>
      <c r="AB227" s="8" t="str">
        <f>IF(本体!AJ226&lt;&gt; "", "124I", "")</f>
        <v/>
      </c>
      <c r="AC227" s="8" t="str">
        <f>IF(本体!AK226&lt;&gt; "", "125I", "")</f>
        <v/>
      </c>
      <c r="AD227" s="8" t="str">
        <f>IF(本体!AL226&lt;&gt; "", "131I", "")</f>
        <v/>
      </c>
      <c r="AE227" s="8" t="str">
        <f>IF(本体!AM226&lt;&gt; "", "135mBa", "")</f>
        <v/>
      </c>
      <c r="AF227" s="8" t="str">
        <f>IF(本体!AN226&lt;&gt; "", "137Cs", "")</f>
        <v/>
      </c>
      <c r="AG227" s="8" t="str">
        <f>IF(本体!AO226&lt;&gt; "", "177Lu", "")</f>
        <v/>
      </c>
      <c r="AH227" s="8" t="str">
        <f>IF(本体!AP226&lt;&gt; "", "188Re", "")</f>
        <v/>
      </c>
      <c r="AI227" s="8" t="str">
        <f>IF(本体!AQ226&lt;&gt; "", "192Ir", "")</f>
        <v/>
      </c>
      <c r="AJ227" s="8" t="str">
        <f>IF(本体!AR226&lt;&gt; "", "201Tl", "")</f>
        <v/>
      </c>
      <c r="AK227" s="8" t="str">
        <f>IF(本体!AS226&lt;&gt; "", "210Pb", "")</f>
        <v/>
      </c>
      <c r="AL227" s="8" t="str">
        <f>IF(本体!AT226&lt;&gt; "", "211At", "")</f>
        <v/>
      </c>
      <c r="AM227" s="8" t="str">
        <f>IF(本体!AU226&lt;&gt; "", "212Pb", "")</f>
        <v/>
      </c>
      <c r="AN227" s="8" t="str">
        <f>IF(本体!AV226&lt;&gt; "", "223Ra", "")</f>
        <v/>
      </c>
      <c r="AO227" s="8" t="str">
        <f>IF(本体!AW226&lt;&gt; "", "224Ra", "")</f>
        <v/>
      </c>
      <c r="AP227" s="8" t="str">
        <f>IF(本体!AX226&lt;&gt; "", "225Ac", "")</f>
        <v/>
      </c>
      <c r="AQ227" s="8" t="str">
        <f t="shared" si="3"/>
        <v/>
      </c>
    </row>
    <row r="228" spans="1:43">
      <c r="A228" s="8">
        <f>本体!C227</f>
        <v>0</v>
      </c>
      <c r="B228" s="8" t="str">
        <f>IF(本体!J227&lt;&gt; "", "3H", "")</f>
        <v/>
      </c>
      <c r="C228" s="8" t="str">
        <f>IF(本体!K227&lt;&gt; "", "11C", "")</f>
        <v/>
      </c>
      <c r="D228" s="8" t="str">
        <f>IF(本体!L227&lt;&gt; "", "14C", "")</f>
        <v/>
      </c>
      <c r="E228" s="8" t="str">
        <f>IF(本体!M227&lt;&gt; "", "13N", "")</f>
        <v/>
      </c>
      <c r="F228" s="8" t="str">
        <f>IF(本体!N227&lt;&gt; "", "18F", "")</f>
        <v/>
      </c>
      <c r="G228" s="8" t="str">
        <f>IF(本体!O227&lt;&gt; "", "22Na", "")</f>
        <v/>
      </c>
      <c r="H228" s="8" t="str">
        <f>IF(本体!P227&lt;&gt; "", "32P", "")</f>
        <v/>
      </c>
      <c r="I228" s="8" t="str">
        <f>IF(本体!Q227&lt;&gt; "", "33P", "")</f>
        <v/>
      </c>
      <c r="J228" s="8" t="str">
        <f>IF(本体!R227&lt;&gt; "", "35S", "")</f>
        <v/>
      </c>
      <c r="K228" s="8" t="str">
        <f>IF(本体!S227&lt;&gt; "", "36Cl", "")</f>
        <v/>
      </c>
      <c r="L228" s="8" t="str">
        <f>IF(本体!T227&lt;&gt; "", "45Ca", "")</f>
        <v/>
      </c>
      <c r="M228" s="8" t="str">
        <f>IF(本体!U227&lt;&gt; "", "51Cr", "")</f>
        <v/>
      </c>
      <c r="N228" s="8" t="str">
        <f>IF(本体!V227&lt;&gt; "", "59Fe", "")</f>
        <v/>
      </c>
      <c r="O228" s="8" t="str">
        <f>IF(本体!W227&lt;&gt; "", "57Co", "")</f>
        <v/>
      </c>
      <c r="P228" s="8" t="str">
        <f>IF(本体!X227&lt;&gt; "", "60Co", "")</f>
        <v/>
      </c>
      <c r="Q228" s="8" t="str">
        <f>IF(本体!Y227&lt;&gt; "", "64Cu", "")</f>
        <v/>
      </c>
      <c r="R228" s="8" t="str">
        <f>IF(本体!Z227&lt;&gt; "", "65Zn", "")</f>
        <v/>
      </c>
      <c r="S228" s="8" t="str">
        <f>IF(本体!AA227&lt;&gt; "", "67Ga", "")</f>
        <v/>
      </c>
      <c r="T228" s="8" t="str">
        <f>IF(本体!AB227&lt;&gt; "", "68Ga", "")</f>
        <v/>
      </c>
      <c r="U228" s="8" t="str">
        <f>IF(本体!AC227&lt;&gt; "", "68Ge", "")</f>
        <v/>
      </c>
      <c r="V228" s="8" t="str">
        <f>IF(本体!AD227&lt;&gt; "", "88Y", "")</f>
        <v/>
      </c>
      <c r="W228" s="8" t="str">
        <f>IF(本体!AE227&lt;&gt; "", "89Zr", "")</f>
        <v/>
      </c>
      <c r="X228" s="8" t="str">
        <f>IF(本体!AF227&lt;&gt; "", "90Y", "")</f>
        <v/>
      </c>
      <c r="Y228" s="8" t="str">
        <f>IF(本体!AG227&lt;&gt; "", "99mTc", "")</f>
        <v/>
      </c>
      <c r="Z228" s="8" t="str">
        <f>IF(本体!AH227&lt;&gt; "", "111In", "")</f>
        <v/>
      </c>
      <c r="AA228" s="8" t="str">
        <f>IF(本体!AI227&lt;&gt; "", "123I", "")</f>
        <v/>
      </c>
      <c r="AB228" s="8" t="str">
        <f>IF(本体!AJ227&lt;&gt; "", "124I", "")</f>
        <v/>
      </c>
      <c r="AC228" s="8" t="str">
        <f>IF(本体!AK227&lt;&gt; "", "125I", "")</f>
        <v/>
      </c>
      <c r="AD228" s="8" t="str">
        <f>IF(本体!AL227&lt;&gt; "", "131I", "")</f>
        <v/>
      </c>
      <c r="AE228" s="8" t="str">
        <f>IF(本体!AM227&lt;&gt; "", "135mBa", "")</f>
        <v/>
      </c>
      <c r="AF228" s="8" t="str">
        <f>IF(本体!AN227&lt;&gt; "", "137Cs", "")</f>
        <v/>
      </c>
      <c r="AG228" s="8" t="str">
        <f>IF(本体!AO227&lt;&gt; "", "177Lu", "")</f>
        <v/>
      </c>
      <c r="AH228" s="8" t="str">
        <f>IF(本体!AP227&lt;&gt; "", "188Re", "")</f>
        <v/>
      </c>
      <c r="AI228" s="8" t="str">
        <f>IF(本体!AQ227&lt;&gt; "", "192Ir", "")</f>
        <v/>
      </c>
      <c r="AJ228" s="8" t="str">
        <f>IF(本体!AR227&lt;&gt; "", "201Tl", "")</f>
        <v/>
      </c>
      <c r="AK228" s="8" t="str">
        <f>IF(本体!AS227&lt;&gt; "", "210Pb", "")</f>
        <v/>
      </c>
      <c r="AL228" s="8" t="str">
        <f>IF(本体!AT227&lt;&gt; "", "211At", "")</f>
        <v/>
      </c>
      <c r="AM228" s="8" t="str">
        <f>IF(本体!AU227&lt;&gt; "", "212Pb", "")</f>
        <v/>
      </c>
      <c r="AN228" s="8" t="str">
        <f>IF(本体!AV227&lt;&gt; "", "223Ra", "")</f>
        <v/>
      </c>
      <c r="AO228" s="8" t="str">
        <f>IF(本体!AW227&lt;&gt; "", "224Ra", "")</f>
        <v/>
      </c>
      <c r="AP228" s="8" t="str">
        <f>IF(本体!AX227&lt;&gt; "", "225Ac", "")</f>
        <v/>
      </c>
      <c r="AQ228" s="8" t="str">
        <f t="shared" si="3"/>
        <v/>
      </c>
    </row>
    <row r="229" spans="1:43">
      <c r="A229" s="8">
        <f>本体!C228</f>
        <v>0</v>
      </c>
      <c r="B229" s="8" t="str">
        <f>IF(本体!J228&lt;&gt; "", "3H", "")</f>
        <v/>
      </c>
      <c r="C229" s="8" t="str">
        <f>IF(本体!K228&lt;&gt; "", "11C", "")</f>
        <v/>
      </c>
      <c r="D229" s="8" t="str">
        <f>IF(本体!L228&lt;&gt; "", "14C", "")</f>
        <v/>
      </c>
      <c r="E229" s="8" t="str">
        <f>IF(本体!M228&lt;&gt; "", "13N", "")</f>
        <v/>
      </c>
      <c r="F229" s="8" t="str">
        <f>IF(本体!N228&lt;&gt; "", "18F", "")</f>
        <v/>
      </c>
      <c r="G229" s="8" t="str">
        <f>IF(本体!O228&lt;&gt; "", "22Na", "")</f>
        <v/>
      </c>
      <c r="H229" s="8" t="str">
        <f>IF(本体!P228&lt;&gt; "", "32P", "")</f>
        <v/>
      </c>
      <c r="I229" s="8" t="str">
        <f>IF(本体!Q228&lt;&gt; "", "33P", "")</f>
        <v/>
      </c>
      <c r="J229" s="8" t="str">
        <f>IF(本体!R228&lt;&gt; "", "35S", "")</f>
        <v/>
      </c>
      <c r="K229" s="8" t="str">
        <f>IF(本体!S228&lt;&gt; "", "36Cl", "")</f>
        <v/>
      </c>
      <c r="L229" s="8" t="str">
        <f>IF(本体!T228&lt;&gt; "", "45Ca", "")</f>
        <v/>
      </c>
      <c r="M229" s="8" t="str">
        <f>IF(本体!U228&lt;&gt; "", "51Cr", "")</f>
        <v/>
      </c>
      <c r="N229" s="8" t="str">
        <f>IF(本体!V228&lt;&gt; "", "59Fe", "")</f>
        <v/>
      </c>
      <c r="O229" s="8" t="str">
        <f>IF(本体!W228&lt;&gt; "", "57Co", "")</f>
        <v/>
      </c>
      <c r="P229" s="8" t="str">
        <f>IF(本体!X228&lt;&gt; "", "60Co", "")</f>
        <v/>
      </c>
      <c r="Q229" s="8" t="str">
        <f>IF(本体!Y228&lt;&gt; "", "64Cu", "")</f>
        <v/>
      </c>
      <c r="R229" s="8" t="str">
        <f>IF(本体!Z228&lt;&gt; "", "65Zn", "")</f>
        <v/>
      </c>
      <c r="S229" s="8" t="str">
        <f>IF(本体!AA228&lt;&gt; "", "67Ga", "")</f>
        <v/>
      </c>
      <c r="T229" s="8" t="str">
        <f>IF(本体!AB228&lt;&gt; "", "68Ga", "")</f>
        <v/>
      </c>
      <c r="U229" s="8" t="str">
        <f>IF(本体!AC228&lt;&gt; "", "68Ge", "")</f>
        <v/>
      </c>
      <c r="V229" s="8" t="str">
        <f>IF(本体!AD228&lt;&gt; "", "88Y", "")</f>
        <v/>
      </c>
      <c r="W229" s="8" t="str">
        <f>IF(本体!AE228&lt;&gt; "", "89Zr", "")</f>
        <v/>
      </c>
      <c r="X229" s="8" t="str">
        <f>IF(本体!AF228&lt;&gt; "", "90Y", "")</f>
        <v/>
      </c>
      <c r="Y229" s="8" t="str">
        <f>IF(本体!AG228&lt;&gt; "", "99mTc", "")</f>
        <v/>
      </c>
      <c r="Z229" s="8" t="str">
        <f>IF(本体!AH228&lt;&gt; "", "111In", "")</f>
        <v/>
      </c>
      <c r="AA229" s="8" t="str">
        <f>IF(本体!AI228&lt;&gt; "", "123I", "")</f>
        <v/>
      </c>
      <c r="AB229" s="8" t="str">
        <f>IF(本体!AJ228&lt;&gt; "", "124I", "")</f>
        <v/>
      </c>
      <c r="AC229" s="8" t="str">
        <f>IF(本体!AK228&lt;&gt; "", "125I", "")</f>
        <v/>
      </c>
      <c r="AD229" s="8" t="str">
        <f>IF(本体!AL228&lt;&gt; "", "131I", "")</f>
        <v/>
      </c>
      <c r="AE229" s="8" t="str">
        <f>IF(本体!AM228&lt;&gt; "", "135mBa", "")</f>
        <v/>
      </c>
      <c r="AF229" s="8" t="str">
        <f>IF(本体!AN228&lt;&gt; "", "137Cs", "")</f>
        <v/>
      </c>
      <c r="AG229" s="8" t="str">
        <f>IF(本体!AO228&lt;&gt; "", "177Lu", "")</f>
        <v/>
      </c>
      <c r="AH229" s="8" t="str">
        <f>IF(本体!AP228&lt;&gt; "", "188Re", "")</f>
        <v/>
      </c>
      <c r="AI229" s="8" t="str">
        <f>IF(本体!AQ228&lt;&gt; "", "192Ir", "")</f>
        <v/>
      </c>
      <c r="AJ229" s="8" t="str">
        <f>IF(本体!AR228&lt;&gt; "", "201Tl", "")</f>
        <v/>
      </c>
      <c r="AK229" s="8" t="str">
        <f>IF(本体!AS228&lt;&gt; "", "210Pb", "")</f>
        <v/>
      </c>
      <c r="AL229" s="8" t="str">
        <f>IF(本体!AT228&lt;&gt; "", "211At", "")</f>
        <v/>
      </c>
      <c r="AM229" s="8" t="str">
        <f>IF(本体!AU228&lt;&gt; "", "212Pb", "")</f>
        <v/>
      </c>
      <c r="AN229" s="8" t="str">
        <f>IF(本体!AV228&lt;&gt; "", "223Ra", "")</f>
        <v/>
      </c>
      <c r="AO229" s="8" t="str">
        <f>IF(本体!AW228&lt;&gt; "", "224Ra", "")</f>
        <v/>
      </c>
      <c r="AP229" s="8" t="str">
        <f>IF(本体!AX228&lt;&gt; "", "225Ac", "")</f>
        <v/>
      </c>
      <c r="AQ229" s="8" t="str">
        <f t="shared" si="3"/>
        <v/>
      </c>
    </row>
    <row r="230" spans="1:43">
      <c r="A230" s="8">
        <f>本体!C229</f>
        <v>0</v>
      </c>
      <c r="B230" s="8" t="str">
        <f>IF(本体!J229&lt;&gt; "", "3H", "")</f>
        <v/>
      </c>
      <c r="C230" s="8" t="str">
        <f>IF(本体!K229&lt;&gt; "", "11C", "")</f>
        <v/>
      </c>
      <c r="D230" s="8" t="str">
        <f>IF(本体!L229&lt;&gt; "", "14C", "")</f>
        <v/>
      </c>
      <c r="E230" s="8" t="str">
        <f>IF(本体!M229&lt;&gt; "", "13N", "")</f>
        <v/>
      </c>
      <c r="F230" s="8" t="str">
        <f>IF(本体!N229&lt;&gt; "", "18F", "")</f>
        <v/>
      </c>
      <c r="G230" s="8" t="str">
        <f>IF(本体!O229&lt;&gt; "", "22Na", "")</f>
        <v/>
      </c>
      <c r="H230" s="8" t="str">
        <f>IF(本体!P229&lt;&gt; "", "32P", "")</f>
        <v/>
      </c>
      <c r="I230" s="8" t="str">
        <f>IF(本体!Q229&lt;&gt; "", "33P", "")</f>
        <v/>
      </c>
      <c r="J230" s="8" t="str">
        <f>IF(本体!R229&lt;&gt; "", "35S", "")</f>
        <v/>
      </c>
      <c r="K230" s="8" t="str">
        <f>IF(本体!S229&lt;&gt; "", "36Cl", "")</f>
        <v/>
      </c>
      <c r="L230" s="8" t="str">
        <f>IF(本体!T229&lt;&gt; "", "45Ca", "")</f>
        <v/>
      </c>
      <c r="M230" s="8" t="str">
        <f>IF(本体!U229&lt;&gt; "", "51Cr", "")</f>
        <v/>
      </c>
      <c r="N230" s="8" t="str">
        <f>IF(本体!V229&lt;&gt; "", "59Fe", "")</f>
        <v/>
      </c>
      <c r="O230" s="8" t="str">
        <f>IF(本体!W229&lt;&gt; "", "57Co", "")</f>
        <v/>
      </c>
      <c r="P230" s="8" t="str">
        <f>IF(本体!X229&lt;&gt; "", "60Co", "")</f>
        <v/>
      </c>
      <c r="Q230" s="8" t="str">
        <f>IF(本体!Y229&lt;&gt; "", "64Cu", "")</f>
        <v/>
      </c>
      <c r="R230" s="8" t="str">
        <f>IF(本体!Z229&lt;&gt; "", "65Zn", "")</f>
        <v/>
      </c>
      <c r="S230" s="8" t="str">
        <f>IF(本体!AA229&lt;&gt; "", "67Ga", "")</f>
        <v/>
      </c>
      <c r="T230" s="8" t="str">
        <f>IF(本体!AB229&lt;&gt; "", "68Ga", "")</f>
        <v/>
      </c>
      <c r="U230" s="8" t="str">
        <f>IF(本体!AC229&lt;&gt; "", "68Ge", "")</f>
        <v/>
      </c>
      <c r="V230" s="8" t="str">
        <f>IF(本体!AD229&lt;&gt; "", "88Y", "")</f>
        <v/>
      </c>
      <c r="W230" s="8" t="str">
        <f>IF(本体!AE229&lt;&gt; "", "89Zr", "")</f>
        <v/>
      </c>
      <c r="X230" s="8" t="str">
        <f>IF(本体!AF229&lt;&gt; "", "90Y", "")</f>
        <v/>
      </c>
      <c r="Y230" s="8" t="str">
        <f>IF(本体!AG229&lt;&gt; "", "99mTc", "")</f>
        <v/>
      </c>
      <c r="Z230" s="8" t="str">
        <f>IF(本体!AH229&lt;&gt; "", "111In", "")</f>
        <v/>
      </c>
      <c r="AA230" s="8" t="str">
        <f>IF(本体!AI229&lt;&gt; "", "123I", "")</f>
        <v/>
      </c>
      <c r="AB230" s="8" t="str">
        <f>IF(本体!AJ229&lt;&gt; "", "124I", "")</f>
        <v/>
      </c>
      <c r="AC230" s="8" t="str">
        <f>IF(本体!AK229&lt;&gt; "", "125I", "")</f>
        <v/>
      </c>
      <c r="AD230" s="8" t="str">
        <f>IF(本体!AL229&lt;&gt; "", "131I", "")</f>
        <v/>
      </c>
      <c r="AE230" s="8" t="str">
        <f>IF(本体!AM229&lt;&gt; "", "135mBa", "")</f>
        <v/>
      </c>
      <c r="AF230" s="8" t="str">
        <f>IF(本体!AN229&lt;&gt; "", "137Cs", "")</f>
        <v/>
      </c>
      <c r="AG230" s="8" t="str">
        <f>IF(本体!AO229&lt;&gt; "", "177Lu", "")</f>
        <v/>
      </c>
      <c r="AH230" s="8" t="str">
        <f>IF(本体!AP229&lt;&gt; "", "188Re", "")</f>
        <v/>
      </c>
      <c r="AI230" s="8" t="str">
        <f>IF(本体!AQ229&lt;&gt; "", "192Ir", "")</f>
        <v/>
      </c>
      <c r="AJ230" s="8" t="str">
        <f>IF(本体!AR229&lt;&gt; "", "201Tl", "")</f>
        <v/>
      </c>
      <c r="AK230" s="8" t="str">
        <f>IF(本体!AS229&lt;&gt; "", "210Pb", "")</f>
        <v/>
      </c>
      <c r="AL230" s="8" t="str">
        <f>IF(本体!AT229&lt;&gt; "", "211At", "")</f>
        <v/>
      </c>
      <c r="AM230" s="8" t="str">
        <f>IF(本体!AU229&lt;&gt; "", "212Pb", "")</f>
        <v/>
      </c>
      <c r="AN230" s="8" t="str">
        <f>IF(本体!AV229&lt;&gt; "", "223Ra", "")</f>
        <v/>
      </c>
      <c r="AO230" s="8" t="str">
        <f>IF(本体!AW229&lt;&gt; "", "224Ra", "")</f>
        <v/>
      </c>
      <c r="AP230" s="8" t="str">
        <f>IF(本体!AX229&lt;&gt; "", "225Ac", "")</f>
        <v/>
      </c>
      <c r="AQ230" s="8" t="str">
        <f t="shared" si="3"/>
        <v/>
      </c>
    </row>
    <row r="231" spans="1:43">
      <c r="A231" s="8">
        <f>本体!C230</f>
        <v>0</v>
      </c>
      <c r="B231" s="8" t="str">
        <f>IF(本体!J230&lt;&gt; "", "3H", "")</f>
        <v/>
      </c>
      <c r="C231" s="8" t="str">
        <f>IF(本体!K230&lt;&gt; "", "11C", "")</f>
        <v/>
      </c>
      <c r="D231" s="8" t="str">
        <f>IF(本体!L230&lt;&gt; "", "14C", "")</f>
        <v/>
      </c>
      <c r="E231" s="8" t="str">
        <f>IF(本体!M230&lt;&gt; "", "13N", "")</f>
        <v/>
      </c>
      <c r="F231" s="8" t="str">
        <f>IF(本体!N230&lt;&gt; "", "18F", "")</f>
        <v/>
      </c>
      <c r="G231" s="8" t="str">
        <f>IF(本体!O230&lt;&gt; "", "22Na", "")</f>
        <v/>
      </c>
      <c r="H231" s="8" t="str">
        <f>IF(本体!P230&lt;&gt; "", "32P", "")</f>
        <v/>
      </c>
      <c r="I231" s="8" t="str">
        <f>IF(本体!Q230&lt;&gt; "", "33P", "")</f>
        <v/>
      </c>
      <c r="J231" s="8" t="str">
        <f>IF(本体!R230&lt;&gt; "", "35S", "")</f>
        <v/>
      </c>
      <c r="K231" s="8" t="str">
        <f>IF(本体!S230&lt;&gt; "", "36Cl", "")</f>
        <v/>
      </c>
      <c r="L231" s="8" t="str">
        <f>IF(本体!T230&lt;&gt; "", "45Ca", "")</f>
        <v/>
      </c>
      <c r="M231" s="8" t="str">
        <f>IF(本体!U230&lt;&gt; "", "51Cr", "")</f>
        <v/>
      </c>
      <c r="N231" s="8" t="str">
        <f>IF(本体!V230&lt;&gt; "", "59Fe", "")</f>
        <v/>
      </c>
      <c r="O231" s="8" t="str">
        <f>IF(本体!W230&lt;&gt; "", "57Co", "")</f>
        <v/>
      </c>
      <c r="P231" s="8" t="str">
        <f>IF(本体!X230&lt;&gt; "", "60Co", "")</f>
        <v/>
      </c>
      <c r="Q231" s="8" t="str">
        <f>IF(本体!Y230&lt;&gt; "", "64Cu", "")</f>
        <v/>
      </c>
      <c r="R231" s="8" t="str">
        <f>IF(本体!Z230&lt;&gt; "", "65Zn", "")</f>
        <v/>
      </c>
      <c r="S231" s="8" t="str">
        <f>IF(本体!AA230&lt;&gt; "", "67Ga", "")</f>
        <v/>
      </c>
      <c r="T231" s="8" t="str">
        <f>IF(本体!AB230&lt;&gt; "", "68Ga", "")</f>
        <v/>
      </c>
      <c r="U231" s="8" t="str">
        <f>IF(本体!AC230&lt;&gt; "", "68Ge", "")</f>
        <v/>
      </c>
      <c r="V231" s="8" t="str">
        <f>IF(本体!AD230&lt;&gt; "", "88Y", "")</f>
        <v/>
      </c>
      <c r="W231" s="8" t="str">
        <f>IF(本体!AE230&lt;&gt; "", "89Zr", "")</f>
        <v/>
      </c>
      <c r="X231" s="8" t="str">
        <f>IF(本体!AF230&lt;&gt; "", "90Y", "")</f>
        <v/>
      </c>
      <c r="Y231" s="8" t="str">
        <f>IF(本体!AG230&lt;&gt; "", "99mTc", "")</f>
        <v/>
      </c>
      <c r="Z231" s="8" t="str">
        <f>IF(本体!AH230&lt;&gt; "", "111In", "")</f>
        <v/>
      </c>
      <c r="AA231" s="8" t="str">
        <f>IF(本体!AI230&lt;&gt; "", "123I", "")</f>
        <v/>
      </c>
      <c r="AB231" s="8" t="str">
        <f>IF(本体!AJ230&lt;&gt; "", "124I", "")</f>
        <v/>
      </c>
      <c r="AC231" s="8" t="str">
        <f>IF(本体!AK230&lt;&gt; "", "125I", "")</f>
        <v/>
      </c>
      <c r="AD231" s="8" t="str">
        <f>IF(本体!AL230&lt;&gt; "", "131I", "")</f>
        <v/>
      </c>
      <c r="AE231" s="8" t="str">
        <f>IF(本体!AM230&lt;&gt; "", "135mBa", "")</f>
        <v/>
      </c>
      <c r="AF231" s="8" t="str">
        <f>IF(本体!AN230&lt;&gt; "", "137Cs", "")</f>
        <v/>
      </c>
      <c r="AG231" s="8" t="str">
        <f>IF(本体!AO230&lt;&gt; "", "177Lu", "")</f>
        <v/>
      </c>
      <c r="AH231" s="8" t="str">
        <f>IF(本体!AP230&lt;&gt; "", "188Re", "")</f>
        <v/>
      </c>
      <c r="AI231" s="8" t="str">
        <f>IF(本体!AQ230&lt;&gt; "", "192Ir", "")</f>
        <v/>
      </c>
      <c r="AJ231" s="8" t="str">
        <f>IF(本体!AR230&lt;&gt; "", "201Tl", "")</f>
        <v/>
      </c>
      <c r="AK231" s="8" t="str">
        <f>IF(本体!AS230&lt;&gt; "", "210Pb", "")</f>
        <v/>
      </c>
      <c r="AL231" s="8" t="str">
        <f>IF(本体!AT230&lt;&gt; "", "211At", "")</f>
        <v/>
      </c>
      <c r="AM231" s="8" t="str">
        <f>IF(本体!AU230&lt;&gt; "", "212Pb", "")</f>
        <v/>
      </c>
      <c r="AN231" s="8" t="str">
        <f>IF(本体!AV230&lt;&gt; "", "223Ra", "")</f>
        <v/>
      </c>
      <c r="AO231" s="8" t="str">
        <f>IF(本体!AW230&lt;&gt; "", "224Ra", "")</f>
        <v/>
      </c>
      <c r="AP231" s="8" t="str">
        <f>IF(本体!AX230&lt;&gt; "", "225Ac", "")</f>
        <v/>
      </c>
      <c r="AQ231" s="8" t="str">
        <f t="shared" si="3"/>
        <v/>
      </c>
    </row>
    <row r="232" spans="1:43">
      <c r="A232" s="8">
        <f>本体!C231</f>
        <v>0</v>
      </c>
      <c r="B232" s="8" t="str">
        <f>IF(本体!J231&lt;&gt; "", "3H", "")</f>
        <v/>
      </c>
      <c r="C232" s="8" t="str">
        <f>IF(本体!K231&lt;&gt; "", "11C", "")</f>
        <v/>
      </c>
      <c r="D232" s="8" t="str">
        <f>IF(本体!L231&lt;&gt; "", "14C", "")</f>
        <v/>
      </c>
      <c r="E232" s="8" t="str">
        <f>IF(本体!M231&lt;&gt; "", "13N", "")</f>
        <v/>
      </c>
      <c r="F232" s="8" t="str">
        <f>IF(本体!N231&lt;&gt; "", "18F", "")</f>
        <v/>
      </c>
      <c r="G232" s="8" t="str">
        <f>IF(本体!O231&lt;&gt; "", "22Na", "")</f>
        <v/>
      </c>
      <c r="H232" s="8" t="str">
        <f>IF(本体!P231&lt;&gt; "", "32P", "")</f>
        <v/>
      </c>
      <c r="I232" s="8" t="str">
        <f>IF(本体!Q231&lt;&gt; "", "33P", "")</f>
        <v/>
      </c>
      <c r="J232" s="8" t="str">
        <f>IF(本体!R231&lt;&gt; "", "35S", "")</f>
        <v/>
      </c>
      <c r="K232" s="8" t="str">
        <f>IF(本体!S231&lt;&gt; "", "36Cl", "")</f>
        <v/>
      </c>
      <c r="L232" s="8" t="str">
        <f>IF(本体!T231&lt;&gt; "", "45Ca", "")</f>
        <v/>
      </c>
      <c r="M232" s="8" t="str">
        <f>IF(本体!U231&lt;&gt; "", "51Cr", "")</f>
        <v/>
      </c>
      <c r="N232" s="8" t="str">
        <f>IF(本体!V231&lt;&gt; "", "59Fe", "")</f>
        <v/>
      </c>
      <c r="O232" s="8" t="str">
        <f>IF(本体!W231&lt;&gt; "", "57Co", "")</f>
        <v/>
      </c>
      <c r="P232" s="8" t="str">
        <f>IF(本体!X231&lt;&gt; "", "60Co", "")</f>
        <v/>
      </c>
      <c r="Q232" s="8" t="str">
        <f>IF(本体!Y231&lt;&gt; "", "64Cu", "")</f>
        <v/>
      </c>
      <c r="R232" s="8" t="str">
        <f>IF(本体!Z231&lt;&gt; "", "65Zn", "")</f>
        <v/>
      </c>
      <c r="S232" s="8" t="str">
        <f>IF(本体!AA231&lt;&gt; "", "67Ga", "")</f>
        <v/>
      </c>
      <c r="T232" s="8" t="str">
        <f>IF(本体!AB231&lt;&gt; "", "68Ga", "")</f>
        <v/>
      </c>
      <c r="U232" s="8" t="str">
        <f>IF(本体!AC231&lt;&gt; "", "68Ge", "")</f>
        <v/>
      </c>
      <c r="V232" s="8" t="str">
        <f>IF(本体!AD231&lt;&gt; "", "88Y", "")</f>
        <v/>
      </c>
      <c r="W232" s="8" t="str">
        <f>IF(本体!AE231&lt;&gt; "", "89Zr", "")</f>
        <v/>
      </c>
      <c r="X232" s="8" t="str">
        <f>IF(本体!AF231&lt;&gt; "", "90Y", "")</f>
        <v/>
      </c>
      <c r="Y232" s="8" t="str">
        <f>IF(本体!AG231&lt;&gt; "", "99mTc", "")</f>
        <v/>
      </c>
      <c r="Z232" s="8" t="str">
        <f>IF(本体!AH231&lt;&gt; "", "111In", "")</f>
        <v/>
      </c>
      <c r="AA232" s="8" t="str">
        <f>IF(本体!AI231&lt;&gt; "", "123I", "")</f>
        <v/>
      </c>
      <c r="AB232" s="8" t="str">
        <f>IF(本体!AJ231&lt;&gt; "", "124I", "")</f>
        <v/>
      </c>
      <c r="AC232" s="8" t="str">
        <f>IF(本体!AK231&lt;&gt; "", "125I", "")</f>
        <v/>
      </c>
      <c r="AD232" s="8" t="str">
        <f>IF(本体!AL231&lt;&gt; "", "131I", "")</f>
        <v/>
      </c>
      <c r="AE232" s="8" t="str">
        <f>IF(本体!AM231&lt;&gt; "", "135mBa", "")</f>
        <v/>
      </c>
      <c r="AF232" s="8" t="str">
        <f>IF(本体!AN231&lt;&gt; "", "137Cs", "")</f>
        <v/>
      </c>
      <c r="AG232" s="8" t="str">
        <f>IF(本体!AO231&lt;&gt; "", "177Lu", "")</f>
        <v/>
      </c>
      <c r="AH232" s="8" t="str">
        <f>IF(本体!AP231&lt;&gt; "", "188Re", "")</f>
        <v/>
      </c>
      <c r="AI232" s="8" t="str">
        <f>IF(本体!AQ231&lt;&gt; "", "192Ir", "")</f>
        <v/>
      </c>
      <c r="AJ232" s="8" t="str">
        <f>IF(本体!AR231&lt;&gt; "", "201Tl", "")</f>
        <v/>
      </c>
      <c r="AK232" s="8" t="str">
        <f>IF(本体!AS231&lt;&gt; "", "210Pb", "")</f>
        <v/>
      </c>
      <c r="AL232" s="8" t="str">
        <f>IF(本体!AT231&lt;&gt; "", "211At", "")</f>
        <v/>
      </c>
      <c r="AM232" s="8" t="str">
        <f>IF(本体!AU231&lt;&gt; "", "212Pb", "")</f>
        <v/>
      </c>
      <c r="AN232" s="8" t="str">
        <f>IF(本体!AV231&lt;&gt; "", "223Ra", "")</f>
        <v/>
      </c>
      <c r="AO232" s="8" t="str">
        <f>IF(本体!AW231&lt;&gt; "", "224Ra", "")</f>
        <v/>
      </c>
      <c r="AP232" s="8" t="str">
        <f>IF(本体!AX231&lt;&gt; "", "225Ac", "")</f>
        <v/>
      </c>
      <c r="AQ232" s="8" t="str">
        <f t="shared" si="3"/>
        <v/>
      </c>
    </row>
    <row r="233" spans="1:43">
      <c r="A233" s="8">
        <f>本体!C232</f>
        <v>0</v>
      </c>
      <c r="B233" s="8" t="str">
        <f>IF(本体!J232&lt;&gt; "", "3H", "")</f>
        <v/>
      </c>
      <c r="C233" s="8" t="str">
        <f>IF(本体!K232&lt;&gt; "", "11C", "")</f>
        <v/>
      </c>
      <c r="D233" s="8" t="str">
        <f>IF(本体!L232&lt;&gt; "", "14C", "")</f>
        <v/>
      </c>
      <c r="E233" s="8" t="str">
        <f>IF(本体!M232&lt;&gt; "", "13N", "")</f>
        <v/>
      </c>
      <c r="F233" s="8" t="str">
        <f>IF(本体!N232&lt;&gt; "", "18F", "")</f>
        <v/>
      </c>
      <c r="G233" s="8" t="str">
        <f>IF(本体!O232&lt;&gt; "", "22Na", "")</f>
        <v/>
      </c>
      <c r="H233" s="8" t="str">
        <f>IF(本体!P232&lt;&gt; "", "32P", "")</f>
        <v/>
      </c>
      <c r="I233" s="8" t="str">
        <f>IF(本体!Q232&lt;&gt; "", "33P", "")</f>
        <v/>
      </c>
      <c r="J233" s="8" t="str">
        <f>IF(本体!R232&lt;&gt; "", "35S", "")</f>
        <v/>
      </c>
      <c r="K233" s="8" t="str">
        <f>IF(本体!S232&lt;&gt; "", "36Cl", "")</f>
        <v/>
      </c>
      <c r="L233" s="8" t="str">
        <f>IF(本体!T232&lt;&gt; "", "45Ca", "")</f>
        <v/>
      </c>
      <c r="M233" s="8" t="str">
        <f>IF(本体!U232&lt;&gt; "", "51Cr", "")</f>
        <v/>
      </c>
      <c r="N233" s="8" t="str">
        <f>IF(本体!V232&lt;&gt; "", "59Fe", "")</f>
        <v/>
      </c>
      <c r="O233" s="8" t="str">
        <f>IF(本体!W232&lt;&gt; "", "57Co", "")</f>
        <v/>
      </c>
      <c r="P233" s="8" t="str">
        <f>IF(本体!X232&lt;&gt; "", "60Co", "")</f>
        <v/>
      </c>
      <c r="Q233" s="8" t="str">
        <f>IF(本体!Y232&lt;&gt; "", "64Cu", "")</f>
        <v/>
      </c>
      <c r="R233" s="8" t="str">
        <f>IF(本体!Z232&lt;&gt; "", "65Zn", "")</f>
        <v/>
      </c>
      <c r="S233" s="8" t="str">
        <f>IF(本体!AA232&lt;&gt; "", "67Ga", "")</f>
        <v/>
      </c>
      <c r="T233" s="8" t="str">
        <f>IF(本体!AB232&lt;&gt; "", "68Ga", "")</f>
        <v/>
      </c>
      <c r="U233" s="8" t="str">
        <f>IF(本体!AC232&lt;&gt; "", "68Ge", "")</f>
        <v/>
      </c>
      <c r="V233" s="8" t="str">
        <f>IF(本体!AD232&lt;&gt; "", "88Y", "")</f>
        <v/>
      </c>
      <c r="W233" s="8" t="str">
        <f>IF(本体!AE232&lt;&gt; "", "89Zr", "")</f>
        <v/>
      </c>
      <c r="X233" s="8" t="str">
        <f>IF(本体!AF232&lt;&gt; "", "90Y", "")</f>
        <v/>
      </c>
      <c r="Y233" s="8" t="str">
        <f>IF(本体!AG232&lt;&gt; "", "99mTc", "")</f>
        <v/>
      </c>
      <c r="Z233" s="8" t="str">
        <f>IF(本体!AH232&lt;&gt; "", "111In", "")</f>
        <v/>
      </c>
      <c r="AA233" s="8" t="str">
        <f>IF(本体!AI232&lt;&gt; "", "123I", "")</f>
        <v/>
      </c>
      <c r="AB233" s="8" t="str">
        <f>IF(本体!AJ232&lt;&gt; "", "124I", "")</f>
        <v/>
      </c>
      <c r="AC233" s="8" t="str">
        <f>IF(本体!AK232&lt;&gt; "", "125I", "")</f>
        <v/>
      </c>
      <c r="AD233" s="8" t="str">
        <f>IF(本体!AL232&lt;&gt; "", "131I", "")</f>
        <v/>
      </c>
      <c r="AE233" s="8" t="str">
        <f>IF(本体!AM232&lt;&gt; "", "135mBa", "")</f>
        <v/>
      </c>
      <c r="AF233" s="8" t="str">
        <f>IF(本体!AN232&lt;&gt; "", "137Cs", "")</f>
        <v/>
      </c>
      <c r="AG233" s="8" t="str">
        <f>IF(本体!AO232&lt;&gt; "", "177Lu", "")</f>
        <v/>
      </c>
      <c r="AH233" s="8" t="str">
        <f>IF(本体!AP232&lt;&gt; "", "188Re", "")</f>
        <v/>
      </c>
      <c r="AI233" s="8" t="str">
        <f>IF(本体!AQ232&lt;&gt; "", "192Ir", "")</f>
        <v/>
      </c>
      <c r="AJ233" s="8" t="str">
        <f>IF(本体!AR232&lt;&gt; "", "201Tl", "")</f>
        <v/>
      </c>
      <c r="AK233" s="8" t="str">
        <f>IF(本体!AS232&lt;&gt; "", "210Pb", "")</f>
        <v/>
      </c>
      <c r="AL233" s="8" t="str">
        <f>IF(本体!AT232&lt;&gt; "", "211At", "")</f>
        <v/>
      </c>
      <c r="AM233" s="8" t="str">
        <f>IF(本体!AU232&lt;&gt; "", "212Pb", "")</f>
        <v/>
      </c>
      <c r="AN233" s="8" t="str">
        <f>IF(本体!AV232&lt;&gt; "", "223Ra", "")</f>
        <v/>
      </c>
      <c r="AO233" s="8" t="str">
        <f>IF(本体!AW232&lt;&gt; "", "224Ra", "")</f>
        <v/>
      </c>
      <c r="AP233" s="8" t="str">
        <f>IF(本体!AX232&lt;&gt; "", "225Ac", "")</f>
        <v/>
      </c>
      <c r="AQ233" s="8" t="str">
        <f t="shared" si="3"/>
        <v/>
      </c>
    </row>
    <row r="234" spans="1:43">
      <c r="A234" s="8">
        <f>本体!C233</f>
        <v>0</v>
      </c>
      <c r="B234" s="8" t="str">
        <f>IF(本体!J233&lt;&gt; "", "3H", "")</f>
        <v/>
      </c>
      <c r="C234" s="8" t="str">
        <f>IF(本体!K233&lt;&gt; "", "11C", "")</f>
        <v/>
      </c>
      <c r="D234" s="8" t="str">
        <f>IF(本体!L233&lt;&gt; "", "14C", "")</f>
        <v/>
      </c>
      <c r="E234" s="8" t="str">
        <f>IF(本体!M233&lt;&gt; "", "13N", "")</f>
        <v/>
      </c>
      <c r="F234" s="8" t="str">
        <f>IF(本体!N233&lt;&gt; "", "18F", "")</f>
        <v/>
      </c>
      <c r="G234" s="8" t="str">
        <f>IF(本体!O233&lt;&gt; "", "22Na", "")</f>
        <v/>
      </c>
      <c r="H234" s="8" t="str">
        <f>IF(本体!P233&lt;&gt; "", "32P", "")</f>
        <v/>
      </c>
      <c r="I234" s="8" t="str">
        <f>IF(本体!Q233&lt;&gt; "", "33P", "")</f>
        <v/>
      </c>
      <c r="J234" s="8" t="str">
        <f>IF(本体!R233&lt;&gt; "", "35S", "")</f>
        <v/>
      </c>
      <c r="K234" s="8" t="str">
        <f>IF(本体!S233&lt;&gt; "", "36Cl", "")</f>
        <v/>
      </c>
      <c r="L234" s="8" t="str">
        <f>IF(本体!T233&lt;&gt; "", "45Ca", "")</f>
        <v/>
      </c>
      <c r="M234" s="8" t="str">
        <f>IF(本体!U233&lt;&gt; "", "51Cr", "")</f>
        <v/>
      </c>
      <c r="N234" s="8" t="str">
        <f>IF(本体!V233&lt;&gt; "", "59Fe", "")</f>
        <v/>
      </c>
      <c r="O234" s="8" t="str">
        <f>IF(本体!W233&lt;&gt; "", "57Co", "")</f>
        <v/>
      </c>
      <c r="P234" s="8" t="str">
        <f>IF(本体!X233&lt;&gt; "", "60Co", "")</f>
        <v/>
      </c>
      <c r="Q234" s="8" t="str">
        <f>IF(本体!Y233&lt;&gt; "", "64Cu", "")</f>
        <v/>
      </c>
      <c r="R234" s="8" t="str">
        <f>IF(本体!Z233&lt;&gt; "", "65Zn", "")</f>
        <v/>
      </c>
      <c r="S234" s="8" t="str">
        <f>IF(本体!AA233&lt;&gt; "", "67Ga", "")</f>
        <v/>
      </c>
      <c r="T234" s="8" t="str">
        <f>IF(本体!AB233&lt;&gt; "", "68Ga", "")</f>
        <v/>
      </c>
      <c r="U234" s="8" t="str">
        <f>IF(本体!AC233&lt;&gt; "", "68Ge", "")</f>
        <v/>
      </c>
      <c r="V234" s="8" t="str">
        <f>IF(本体!AD233&lt;&gt; "", "88Y", "")</f>
        <v/>
      </c>
      <c r="W234" s="8" t="str">
        <f>IF(本体!AE233&lt;&gt; "", "89Zr", "")</f>
        <v/>
      </c>
      <c r="X234" s="8" t="str">
        <f>IF(本体!AF233&lt;&gt; "", "90Y", "")</f>
        <v/>
      </c>
      <c r="Y234" s="8" t="str">
        <f>IF(本体!AG233&lt;&gt; "", "99mTc", "")</f>
        <v/>
      </c>
      <c r="Z234" s="8" t="str">
        <f>IF(本体!AH233&lt;&gt; "", "111In", "")</f>
        <v/>
      </c>
      <c r="AA234" s="8" t="str">
        <f>IF(本体!AI233&lt;&gt; "", "123I", "")</f>
        <v/>
      </c>
      <c r="AB234" s="8" t="str">
        <f>IF(本体!AJ233&lt;&gt; "", "124I", "")</f>
        <v/>
      </c>
      <c r="AC234" s="8" t="str">
        <f>IF(本体!AK233&lt;&gt; "", "125I", "")</f>
        <v/>
      </c>
      <c r="AD234" s="8" t="str">
        <f>IF(本体!AL233&lt;&gt; "", "131I", "")</f>
        <v/>
      </c>
      <c r="AE234" s="8" t="str">
        <f>IF(本体!AM233&lt;&gt; "", "135mBa", "")</f>
        <v/>
      </c>
      <c r="AF234" s="8" t="str">
        <f>IF(本体!AN233&lt;&gt; "", "137Cs", "")</f>
        <v/>
      </c>
      <c r="AG234" s="8" t="str">
        <f>IF(本体!AO233&lt;&gt; "", "177Lu", "")</f>
        <v/>
      </c>
      <c r="AH234" s="8" t="str">
        <f>IF(本体!AP233&lt;&gt; "", "188Re", "")</f>
        <v/>
      </c>
      <c r="AI234" s="8" t="str">
        <f>IF(本体!AQ233&lt;&gt; "", "192Ir", "")</f>
        <v/>
      </c>
      <c r="AJ234" s="8" t="str">
        <f>IF(本体!AR233&lt;&gt; "", "201Tl", "")</f>
        <v/>
      </c>
      <c r="AK234" s="8" t="str">
        <f>IF(本体!AS233&lt;&gt; "", "210Pb", "")</f>
        <v/>
      </c>
      <c r="AL234" s="8" t="str">
        <f>IF(本体!AT233&lt;&gt; "", "211At", "")</f>
        <v/>
      </c>
      <c r="AM234" s="8" t="str">
        <f>IF(本体!AU233&lt;&gt; "", "212Pb", "")</f>
        <v/>
      </c>
      <c r="AN234" s="8" t="str">
        <f>IF(本体!AV233&lt;&gt; "", "223Ra", "")</f>
        <v/>
      </c>
      <c r="AO234" s="8" t="str">
        <f>IF(本体!AW233&lt;&gt; "", "224Ra", "")</f>
        <v/>
      </c>
      <c r="AP234" s="8" t="str">
        <f>IF(本体!AX233&lt;&gt; "", "225Ac", "")</f>
        <v/>
      </c>
      <c r="AQ234" s="8" t="str">
        <f t="shared" si="3"/>
        <v/>
      </c>
    </row>
    <row r="235" spans="1:43">
      <c r="A235" s="8">
        <f>本体!C234</f>
        <v>0</v>
      </c>
      <c r="B235" s="8" t="str">
        <f>IF(本体!J234&lt;&gt; "", "3H", "")</f>
        <v/>
      </c>
      <c r="C235" s="8" t="str">
        <f>IF(本体!K234&lt;&gt; "", "11C", "")</f>
        <v/>
      </c>
      <c r="D235" s="8" t="str">
        <f>IF(本体!L234&lt;&gt; "", "14C", "")</f>
        <v/>
      </c>
      <c r="E235" s="8" t="str">
        <f>IF(本体!M234&lt;&gt; "", "13N", "")</f>
        <v/>
      </c>
      <c r="F235" s="8" t="str">
        <f>IF(本体!N234&lt;&gt; "", "18F", "")</f>
        <v/>
      </c>
      <c r="G235" s="8" t="str">
        <f>IF(本体!O234&lt;&gt; "", "22Na", "")</f>
        <v/>
      </c>
      <c r="H235" s="8" t="str">
        <f>IF(本体!P234&lt;&gt; "", "32P", "")</f>
        <v/>
      </c>
      <c r="I235" s="8" t="str">
        <f>IF(本体!Q234&lt;&gt; "", "33P", "")</f>
        <v/>
      </c>
      <c r="J235" s="8" t="str">
        <f>IF(本体!R234&lt;&gt; "", "35S", "")</f>
        <v/>
      </c>
      <c r="K235" s="8" t="str">
        <f>IF(本体!S234&lt;&gt; "", "36Cl", "")</f>
        <v/>
      </c>
      <c r="L235" s="8" t="str">
        <f>IF(本体!T234&lt;&gt; "", "45Ca", "")</f>
        <v/>
      </c>
      <c r="M235" s="8" t="str">
        <f>IF(本体!U234&lt;&gt; "", "51Cr", "")</f>
        <v/>
      </c>
      <c r="N235" s="8" t="str">
        <f>IF(本体!V234&lt;&gt; "", "59Fe", "")</f>
        <v/>
      </c>
      <c r="O235" s="8" t="str">
        <f>IF(本体!W234&lt;&gt; "", "57Co", "")</f>
        <v/>
      </c>
      <c r="P235" s="8" t="str">
        <f>IF(本体!X234&lt;&gt; "", "60Co", "")</f>
        <v/>
      </c>
      <c r="Q235" s="8" t="str">
        <f>IF(本体!Y234&lt;&gt; "", "64Cu", "")</f>
        <v/>
      </c>
      <c r="R235" s="8" t="str">
        <f>IF(本体!Z234&lt;&gt; "", "65Zn", "")</f>
        <v/>
      </c>
      <c r="S235" s="8" t="str">
        <f>IF(本体!AA234&lt;&gt; "", "67Ga", "")</f>
        <v/>
      </c>
      <c r="T235" s="8" t="str">
        <f>IF(本体!AB234&lt;&gt; "", "68Ga", "")</f>
        <v/>
      </c>
      <c r="U235" s="8" t="str">
        <f>IF(本体!AC234&lt;&gt; "", "68Ge", "")</f>
        <v/>
      </c>
      <c r="V235" s="8" t="str">
        <f>IF(本体!AD234&lt;&gt; "", "88Y", "")</f>
        <v/>
      </c>
      <c r="W235" s="8" t="str">
        <f>IF(本体!AE234&lt;&gt; "", "89Zr", "")</f>
        <v/>
      </c>
      <c r="X235" s="8" t="str">
        <f>IF(本体!AF234&lt;&gt; "", "90Y", "")</f>
        <v/>
      </c>
      <c r="Y235" s="8" t="str">
        <f>IF(本体!AG234&lt;&gt; "", "99mTc", "")</f>
        <v/>
      </c>
      <c r="Z235" s="8" t="str">
        <f>IF(本体!AH234&lt;&gt; "", "111In", "")</f>
        <v/>
      </c>
      <c r="AA235" s="8" t="str">
        <f>IF(本体!AI234&lt;&gt; "", "123I", "")</f>
        <v/>
      </c>
      <c r="AB235" s="8" t="str">
        <f>IF(本体!AJ234&lt;&gt; "", "124I", "")</f>
        <v/>
      </c>
      <c r="AC235" s="8" t="str">
        <f>IF(本体!AK234&lt;&gt; "", "125I", "")</f>
        <v/>
      </c>
      <c r="AD235" s="8" t="str">
        <f>IF(本体!AL234&lt;&gt; "", "131I", "")</f>
        <v/>
      </c>
      <c r="AE235" s="8" t="str">
        <f>IF(本体!AM234&lt;&gt; "", "135mBa", "")</f>
        <v/>
      </c>
      <c r="AF235" s="8" t="str">
        <f>IF(本体!AN234&lt;&gt; "", "137Cs", "")</f>
        <v/>
      </c>
      <c r="AG235" s="8" t="str">
        <f>IF(本体!AO234&lt;&gt; "", "177Lu", "")</f>
        <v/>
      </c>
      <c r="AH235" s="8" t="str">
        <f>IF(本体!AP234&lt;&gt; "", "188Re", "")</f>
        <v/>
      </c>
      <c r="AI235" s="8" t="str">
        <f>IF(本体!AQ234&lt;&gt; "", "192Ir", "")</f>
        <v/>
      </c>
      <c r="AJ235" s="8" t="str">
        <f>IF(本体!AR234&lt;&gt; "", "201Tl", "")</f>
        <v/>
      </c>
      <c r="AK235" s="8" t="str">
        <f>IF(本体!AS234&lt;&gt; "", "210Pb", "")</f>
        <v/>
      </c>
      <c r="AL235" s="8" t="str">
        <f>IF(本体!AT234&lt;&gt; "", "211At", "")</f>
        <v/>
      </c>
      <c r="AM235" s="8" t="str">
        <f>IF(本体!AU234&lt;&gt; "", "212Pb", "")</f>
        <v/>
      </c>
      <c r="AN235" s="8" t="str">
        <f>IF(本体!AV234&lt;&gt; "", "223Ra", "")</f>
        <v/>
      </c>
      <c r="AO235" s="8" t="str">
        <f>IF(本体!AW234&lt;&gt; "", "224Ra", "")</f>
        <v/>
      </c>
      <c r="AP235" s="8" t="str">
        <f>IF(本体!AX234&lt;&gt; "", "225Ac", "")</f>
        <v/>
      </c>
      <c r="AQ235" s="8" t="str">
        <f t="shared" si="3"/>
        <v/>
      </c>
    </row>
    <row r="236" spans="1:43">
      <c r="A236" s="8">
        <f>本体!C235</f>
        <v>0</v>
      </c>
      <c r="B236" s="8" t="str">
        <f>IF(本体!J235&lt;&gt; "", "3H", "")</f>
        <v/>
      </c>
      <c r="C236" s="8" t="str">
        <f>IF(本体!K235&lt;&gt; "", "11C", "")</f>
        <v/>
      </c>
      <c r="D236" s="8" t="str">
        <f>IF(本体!L235&lt;&gt; "", "14C", "")</f>
        <v/>
      </c>
      <c r="E236" s="8" t="str">
        <f>IF(本体!M235&lt;&gt; "", "13N", "")</f>
        <v/>
      </c>
      <c r="F236" s="8" t="str">
        <f>IF(本体!N235&lt;&gt; "", "18F", "")</f>
        <v/>
      </c>
      <c r="G236" s="8" t="str">
        <f>IF(本体!O235&lt;&gt; "", "22Na", "")</f>
        <v/>
      </c>
      <c r="H236" s="8" t="str">
        <f>IF(本体!P235&lt;&gt; "", "32P", "")</f>
        <v/>
      </c>
      <c r="I236" s="8" t="str">
        <f>IF(本体!Q235&lt;&gt; "", "33P", "")</f>
        <v/>
      </c>
      <c r="J236" s="8" t="str">
        <f>IF(本体!R235&lt;&gt; "", "35S", "")</f>
        <v/>
      </c>
      <c r="K236" s="8" t="str">
        <f>IF(本体!S235&lt;&gt; "", "36Cl", "")</f>
        <v/>
      </c>
      <c r="L236" s="8" t="str">
        <f>IF(本体!T235&lt;&gt; "", "45Ca", "")</f>
        <v/>
      </c>
      <c r="M236" s="8" t="str">
        <f>IF(本体!U235&lt;&gt; "", "51Cr", "")</f>
        <v/>
      </c>
      <c r="N236" s="8" t="str">
        <f>IF(本体!V235&lt;&gt; "", "59Fe", "")</f>
        <v/>
      </c>
      <c r="O236" s="8" t="str">
        <f>IF(本体!W235&lt;&gt; "", "57Co", "")</f>
        <v/>
      </c>
      <c r="P236" s="8" t="str">
        <f>IF(本体!X235&lt;&gt; "", "60Co", "")</f>
        <v/>
      </c>
      <c r="Q236" s="8" t="str">
        <f>IF(本体!Y235&lt;&gt; "", "64Cu", "")</f>
        <v/>
      </c>
      <c r="R236" s="8" t="str">
        <f>IF(本体!Z235&lt;&gt; "", "65Zn", "")</f>
        <v/>
      </c>
      <c r="S236" s="8" t="str">
        <f>IF(本体!AA235&lt;&gt; "", "67Ga", "")</f>
        <v/>
      </c>
      <c r="T236" s="8" t="str">
        <f>IF(本体!AB235&lt;&gt; "", "68Ga", "")</f>
        <v/>
      </c>
      <c r="U236" s="8" t="str">
        <f>IF(本体!AC235&lt;&gt; "", "68Ge", "")</f>
        <v/>
      </c>
      <c r="V236" s="8" t="str">
        <f>IF(本体!AD235&lt;&gt; "", "88Y", "")</f>
        <v/>
      </c>
      <c r="W236" s="8" t="str">
        <f>IF(本体!AE235&lt;&gt; "", "89Zr", "")</f>
        <v/>
      </c>
      <c r="X236" s="8" t="str">
        <f>IF(本体!AF235&lt;&gt; "", "90Y", "")</f>
        <v/>
      </c>
      <c r="Y236" s="8" t="str">
        <f>IF(本体!AG235&lt;&gt; "", "99mTc", "")</f>
        <v/>
      </c>
      <c r="Z236" s="8" t="str">
        <f>IF(本体!AH235&lt;&gt; "", "111In", "")</f>
        <v/>
      </c>
      <c r="AA236" s="8" t="str">
        <f>IF(本体!AI235&lt;&gt; "", "123I", "")</f>
        <v/>
      </c>
      <c r="AB236" s="8" t="str">
        <f>IF(本体!AJ235&lt;&gt; "", "124I", "")</f>
        <v/>
      </c>
      <c r="AC236" s="8" t="str">
        <f>IF(本体!AK235&lt;&gt; "", "125I", "")</f>
        <v/>
      </c>
      <c r="AD236" s="8" t="str">
        <f>IF(本体!AL235&lt;&gt; "", "131I", "")</f>
        <v/>
      </c>
      <c r="AE236" s="8" t="str">
        <f>IF(本体!AM235&lt;&gt; "", "135mBa", "")</f>
        <v/>
      </c>
      <c r="AF236" s="8" t="str">
        <f>IF(本体!AN235&lt;&gt; "", "137Cs", "")</f>
        <v/>
      </c>
      <c r="AG236" s="8" t="str">
        <f>IF(本体!AO235&lt;&gt; "", "177Lu", "")</f>
        <v/>
      </c>
      <c r="AH236" s="8" t="str">
        <f>IF(本体!AP235&lt;&gt; "", "188Re", "")</f>
        <v/>
      </c>
      <c r="AI236" s="8" t="str">
        <f>IF(本体!AQ235&lt;&gt; "", "192Ir", "")</f>
        <v/>
      </c>
      <c r="AJ236" s="8" t="str">
        <f>IF(本体!AR235&lt;&gt; "", "201Tl", "")</f>
        <v/>
      </c>
      <c r="AK236" s="8" t="str">
        <f>IF(本体!AS235&lt;&gt; "", "210Pb", "")</f>
        <v/>
      </c>
      <c r="AL236" s="8" t="str">
        <f>IF(本体!AT235&lt;&gt; "", "211At", "")</f>
        <v/>
      </c>
      <c r="AM236" s="8" t="str">
        <f>IF(本体!AU235&lt;&gt; "", "212Pb", "")</f>
        <v/>
      </c>
      <c r="AN236" s="8" t="str">
        <f>IF(本体!AV235&lt;&gt; "", "223Ra", "")</f>
        <v/>
      </c>
      <c r="AO236" s="8" t="str">
        <f>IF(本体!AW235&lt;&gt; "", "224Ra", "")</f>
        <v/>
      </c>
      <c r="AP236" s="8" t="str">
        <f>IF(本体!AX235&lt;&gt; "", "225Ac", "")</f>
        <v/>
      </c>
      <c r="AQ236" s="8" t="str">
        <f t="shared" si="3"/>
        <v/>
      </c>
    </row>
    <row r="237" spans="1:43">
      <c r="A237" s="8">
        <f>本体!C236</f>
        <v>0</v>
      </c>
      <c r="B237" s="8" t="str">
        <f>IF(本体!J236&lt;&gt; "", "3H", "")</f>
        <v/>
      </c>
      <c r="C237" s="8" t="str">
        <f>IF(本体!K236&lt;&gt; "", "11C", "")</f>
        <v/>
      </c>
      <c r="D237" s="8" t="str">
        <f>IF(本体!L236&lt;&gt; "", "14C", "")</f>
        <v/>
      </c>
      <c r="E237" s="8" t="str">
        <f>IF(本体!M236&lt;&gt; "", "13N", "")</f>
        <v/>
      </c>
      <c r="F237" s="8" t="str">
        <f>IF(本体!N236&lt;&gt; "", "18F", "")</f>
        <v/>
      </c>
      <c r="G237" s="8" t="str">
        <f>IF(本体!O236&lt;&gt; "", "22Na", "")</f>
        <v/>
      </c>
      <c r="H237" s="8" t="str">
        <f>IF(本体!P236&lt;&gt; "", "32P", "")</f>
        <v/>
      </c>
      <c r="I237" s="8" t="str">
        <f>IF(本体!Q236&lt;&gt; "", "33P", "")</f>
        <v/>
      </c>
      <c r="J237" s="8" t="str">
        <f>IF(本体!R236&lt;&gt; "", "35S", "")</f>
        <v/>
      </c>
      <c r="K237" s="8" t="str">
        <f>IF(本体!S236&lt;&gt; "", "36Cl", "")</f>
        <v/>
      </c>
      <c r="L237" s="8" t="str">
        <f>IF(本体!T236&lt;&gt; "", "45Ca", "")</f>
        <v/>
      </c>
      <c r="M237" s="8" t="str">
        <f>IF(本体!U236&lt;&gt; "", "51Cr", "")</f>
        <v/>
      </c>
      <c r="N237" s="8" t="str">
        <f>IF(本体!V236&lt;&gt; "", "59Fe", "")</f>
        <v/>
      </c>
      <c r="O237" s="8" t="str">
        <f>IF(本体!W236&lt;&gt; "", "57Co", "")</f>
        <v/>
      </c>
      <c r="P237" s="8" t="str">
        <f>IF(本体!X236&lt;&gt; "", "60Co", "")</f>
        <v/>
      </c>
      <c r="Q237" s="8" t="str">
        <f>IF(本体!Y236&lt;&gt; "", "64Cu", "")</f>
        <v/>
      </c>
      <c r="R237" s="8" t="str">
        <f>IF(本体!Z236&lt;&gt; "", "65Zn", "")</f>
        <v/>
      </c>
      <c r="S237" s="8" t="str">
        <f>IF(本体!AA236&lt;&gt; "", "67Ga", "")</f>
        <v/>
      </c>
      <c r="T237" s="8" t="str">
        <f>IF(本体!AB236&lt;&gt; "", "68Ga", "")</f>
        <v/>
      </c>
      <c r="U237" s="8" t="str">
        <f>IF(本体!AC236&lt;&gt; "", "68Ge", "")</f>
        <v/>
      </c>
      <c r="V237" s="8" t="str">
        <f>IF(本体!AD236&lt;&gt; "", "88Y", "")</f>
        <v/>
      </c>
      <c r="W237" s="8" t="str">
        <f>IF(本体!AE236&lt;&gt; "", "89Zr", "")</f>
        <v/>
      </c>
      <c r="X237" s="8" t="str">
        <f>IF(本体!AF236&lt;&gt; "", "90Y", "")</f>
        <v/>
      </c>
      <c r="Y237" s="8" t="str">
        <f>IF(本体!AG236&lt;&gt; "", "99mTc", "")</f>
        <v/>
      </c>
      <c r="Z237" s="8" t="str">
        <f>IF(本体!AH236&lt;&gt; "", "111In", "")</f>
        <v/>
      </c>
      <c r="AA237" s="8" t="str">
        <f>IF(本体!AI236&lt;&gt; "", "123I", "")</f>
        <v/>
      </c>
      <c r="AB237" s="8" t="str">
        <f>IF(本体!AJ236&lt;&gt; "", "124I", "")</f>
        <v/>
      </c>
      <c r="AC237" s="8" t="str">
        <f>IF(本体!AK236&lt;&gt; "", "125I", "")</f>
        <v/>
      </c>
      <c r="AD237" s="8" t="str">
        <f>IF(本体!AL236&lt;&gt; "", "131I", "")</f>
        <v/>
      </c>
      <c r="AE237" s="8" t="str">
        <f>IF(本体!AM236&lt;&gt; "", "135mBa", "")</f>
        <v/>
      </c>
      <c r="AF237" s="8" t="str">
        <f>IF(本体!AN236&lt;&gt; "", "137Cs", "")</f>
        <v/>
      </c>
      <c r="AG237" s="8" t="str">
        <f>IF(本体!AO236&lt;&gt; "", "177Lu", "")</f>
        <v/>
      </c>
      <c r="AH237" s="8" t="str">
        <f>IF(本体!AP236&lt;&gt; "", "188Re", "")</f>
        <v/>
      </c>
      <c r="AI237" s="8" t="str">
        <f>IF(本体!AQ236&lt;&gt; "", "192Ir", "")</f>
        <v/>
      </c>
      <c r="AJ237" s="8" t="str">
        <f>IF(本体!AR236&lt;&gt; "", "201Tl", "")</f>
        <v/>
      </c>
      <c r="AK237" s="8" t="str">
        <f>IF(本体!AS236&lt;&gt; "", "210Pb", "")</f>
        <v/>
      </c>
      <c r="AL237" s="8" t="str">
        <f>IF(本体!AT236&lt;&gt; "", "211At", "")</f>
        <v/>
      </c>
      <c r="AM237" s="8" t="str">
        <f>IF(本体!AU236&lt;&gt; "", "212Pb", "")</f>
        <v/>
      </c>
      <c r="AN237" s="8" t="str">
        <f>IF(本体!AV236&lt;&gt; "", "223Ra", "")</f>
        <v/>
      </c>
      <c r="AO237" s="8" t="str">
        <f>IF(本体!AW236&lt;&gt; "", "224Ra", "")</f>
        <v/>
      </c>
      <c r="AP237" s="8" t="str">
        <f>IF(本体!AX236&lt;&gt; "", "225Ac", "")</f>
        <v/>
      </c>
      <c r="AQ237" s="8" t="str">
        <f t="shared" si="3"/>
        <v/>
      </c>
    </row>
  </sheetData>
  <phoneticPr fontId="1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本体</vt:lpstr>
      <vt:lpstr>検索用</vt:lpstr>
      <vt:lpstr>地域別掲載用</vt:lpstr>
      <vt:lpstr>核種用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建部 真也</cp:lastModifiedBy>
  <cp:lastPrinted>2021-03-18T05:05:27Z</cp:lastPrinted>
  <dcterms:created xsi:type="dcterms:W3CDTF">2021-01-26T01:45:36Z</dcterms:created>
  <dcterms:modified xsi:type="dcterms:W3CDTF">2025-07-09T01:09:56Z</dcterms:modified>
</cp:coreProperties>
</file>